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842" activeTab="6"/>
  </bookViews>
  <sheets>
    <sheet name="封面" sheetId="1" r:id="rId1"/>
    <sheet name="表1部门收支预算总表" sheetId="2" r:id="rId2"/>
    <sheet name="表2部门收入总表" sheetId="3" r:id="rId3"/>
    <sheet name="表3部门支出总表" sheetId="4" r:id="rId4"/>
    <sheet name="表4财政拨款收支总表" sheetId="5" r:id="rId5"/>
    <sheet name="表5一般公共预算支出表" sheetId="6" r:id="rId6"/>
    <sheet name="表6一般公共预算基本支出表（按经济分类）" sheetId="7" r:id="rId7"/>
    <sheet name="表7一般公共预算“三公”经费财政拨款支出" sheetId="8" r:id="rId8"/>
    <sheet name="表8一般公共预算机关运行经费支出明细表" sheetId="9" r:id="rId9"/>
    <sheet name="表9政府性基金预算支出表" sheetId="10" r:id="rId10"/>
  </sheets>
  <definedNames>
    <definedName name="_xlnm.Print_Area" localSheetId="8">'表8一般公共预算机关运行经费支出明细表'!$A$1:$D$19</definedName>
    <definedName name="_xlnm.Print_Area" localSheetId="0">'封面'!$A$1:$M$26</definedName>
  </definedNames>
  <calcPr fullCalcOnLoad="1"/>
</workbook>
</file>

<file path=xl/sharedStrings.xml><?xml version="1.0" encoding="utf-8"?>
<sst xmlns="http://schemas.openxmlformats.org/spreadsheetml/2006/main" count="950" uniqueCount="353">
  <si>
    <t>附件2</t>
  </si>
  <si>
    <t>贵州红果经济开发区财政局2021年预算公开表</t>
  </si>
  <si>
    <t>贵州红果经济开发区财政局编制</t>
  </si>
  <si>
    <r>
      <t>经办人：李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磊</t>
    </r>
  </si>
  <si>
    <r>
      <t>联系电话：</t>
    </r>
    <r>
      <rPr>
        <sz val="10"/>
        <rFont val="Times New Roman"/>
        <family val="1"/>
      </rPr>
      <t>0858-3634012</t>
    </r>
  </si>
  <si>
    <t>表1</t>
  </si>
  <si>
    <t>贵州红果经济开发区财政局2021年部门收支总体情况表</t>
  </si>
  <si>
    <t>（本表收入按收入性质填列，支出按政府收支功能分类科目填列至“类”级科目）</t>
  </si>
  <si>
    <t>单位：万元</t>
  </si>
  <si>
    <t>2021年收入</t>
  </si>
  <si>
    <t>2021年支出</t>
  </si>
  <si>
    <t>备注</t>
  </si>
  <si>
    <t>项目</t>
  </si>
  <si>
    <t>预算数</t>
  </si>
  <si>
    <t>一、原一般公共预算拨款收入（含教育费附加）</t>
  </si>
  <si>
    <t>一、一般公共服务支出</t>
  </si>
  <si>
    <t>二、原预算外转一般公共预算管理资金收入（含学费收入）</t>
  </si>
  <si>
    <t>二、外交支出</t>
  </si>
  <si>
    <t>三、政府性基金预算拨款收入</t>
  </si>
  <si>
    <t>三、国防支出</t>
  </si>
  <si>
    <t>四、事业单位经营收入</t>
  </si>
  <si>
    <t>四、公共安全支出</t>
  </si>
  <si>
    <t>五、其他收入</t>
  </si>
  <si>
    <t>五、教育支出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</si>
  <si>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</si>
  <si>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</si>
  <si>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</si>
  <si>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</si>
  <si>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</si>
  <si>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</si>
  <si>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</si>
  <si>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</si>
  <si>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</si>
  <si>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</si>
  <si>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</t>
  </si>
  <si>
    <t>十七、国土资源气象等事务</t>
  </si>
  <si>
    <t>十八、住房保障支出</t>
  </si>
  <si>
    <t>十九、粮油物资储备事务</t>
  </si>
  <si>
    <t>二十、债务还本付息支出</t>
  </si>
  <si>
    <t>二十一、债务发行费用支出</t>
  </si>
  <si>
    <t>二十二、其他支出</t>
  </si>
  <si>
    <t>……</t>
  </si>
  <si>
    <t>十八、自然资源海洋气象等支出</t>
  </si>
  <si>
    <t>十九、住房保障支出</t>
  </si>
  <si>
    <t>本年收入合计</t>
  </si>
  <si>
    <t>本年支出合计</t>
  </si>
  <si>
    <t>上年结转</t>
  </si>
  <si>
    <t>结转下年</t>
  </si>
  <si>
    <t>收  入  总  计</t>
  </si>
  <si>
    <t>支  出  总  计</t>
  </si>
  <si>
    <t>注：本表填报口径为部门全部收入和支出,上年结转需按性质对应填列。</t>
  </si>
  <si>
    <t>表2</t>
  </si>
  <si>
    <t>贵州红果经济开发区财政局2021年部门收入总体情况表</t>
  </si>
  <si>
    <r>
      <rPr>
        <sz val="10"/>
        <color indexed="8"/>
        <rFont val="宋体"/>
        <family val="0"/>
      </rPr>
      <t>单位：万元</t>
    </r>
  </si>
  <si>
    <r>
      <rPr>
        <b/>
        <sz val="10"/>
        <color indexed="8"/>
        <rFont val="宋体"/>
        <family val="0"/>
      </rPr>
      <t>科目</t>
    </r>
  </si>
  <si>
    <r>
      <rPr>
        <b/>
        <sz val="10"/>
        <color indexed="8"/>
        <rFont val="宋体"/>
        <family val="0"/>
      </rPr>
      <t>合计</t>
    </r>
  </si>
  <si>
    <r>
      <rPr>
        <b/>
        <sz val="10"/>
        <color indexed="8"/>
        <rFont val="宋体"/>
        <family val="0"/>
      </rPr>
      <t>上年结转</t>
    </r>
  </si>
  <si>
    <t>原一般公共预算拨款收入</t>
  </si>
  <si>
    <t>原预算外转一般公共预算管理资金收入</t>
  </si>
  <si>
    <r>
      <rPr>
        <b/>
        <sz val="10"/>
        <color indexed="8"/>
        <rFont val="宋体"/>
        <family val="0"/>
      </rPr>
      <t>政府性基金预算拨款收入</t>
    </r>
  </si>
  <si>
    <t>事业单位经营收入</t>
  </si>
  <si>
    <r>
      <rPr>
        <b/>
        <sz val="10"/>
        <color indexed="8"/>
        <rFont val="宋体"/>
        <family val="0"/>
      </rPr>
      <t>其他收入</t>
    </r>
  </si>
  <si>
    <r>
      <rPr>
        <b/>
        <sz val="10"/>
        <color indexed="8"/>
        <rFont val="宋体"/>
        <family val="0"/>
      </rPr>
      <t>备注</t>
    </r>
  </si>
  <si>
    <t>类</t>
  </si>
  <si>
    <t>款</t>
  </si>
  <si>
    <t>项</t>
  </si>
  <si>
    <r>
      <rPr>
        <b/>
        <sz val="10"/>
        <color indexed="8"/>
        <rFont val="宋体"/>
        <family val="0"/>
      </rPr>
      <t>科目名称</t>
    </r>
  </si>
  <si>
    <t>一般公共服务支出</t>
  </si>
  <si>
    <t>01</t>
  </si>
  <si>
    <t>人大事务</t>
  </si>
  <si>
    <t>201</t>
  </si>
  <si>
    <t>行政运行</t>
  </si>
  <si>
    <t>03</t>
  </si>
  <si>
    <t>政府办公厅（室）及相关机构事务</t>
  </si>
  <si>
    <t>02</t>
  </si>
  <si>
    <t>一般行政管理事务</t>
  </si>
  <si>
    <t>06</t>
  </si>
  <si>
    <t>财政事务</t>
  </si>
  <si>
    <t>50</t>
  </si>
  <si>
    <t>事业运行</t>
  </si>
  <si>
    <t>社会保障和就业支出</t>
  </si>
  <si>
    <t>05</t>
  </si>
  <si>
    <t>行政事业单位离退休</t>
  </si>
  <si>
    <t>208</t>
  </si>
  <si>
    <t>机关事业单位基本养老保险缴费</t>
  </si>
  <si>
    <t>职业年金缴费</t>
  </si>
  <si>
    <t>27</t>
  </si>
  <si>
    <t>财政对其他社会保险基金的补助</t>
  </si>
  <si>
    <t>财政对失业保险基金的补助</t>
  </si>
  <si>
    <t>财政对工伤保险基金的补助</t>
  </si>
  <si>
    <t>210</t>
  </si>
  <si>
    <t>医疗卫生与计划生育支出</t>
  </si>
  <si>
    <t>11</t>
  </si>
  <si>
    <t>行政事业单位医疗</t>
  </si>
  <si>
    <t>行政单位医疗</t>
  </si>
  <si>
    <t>公务员医疗补助缴费</t>
  </si>
  <si>
    <t>城乡社区支出</t>
  </si>
  <si>
    <t>城乡社区管理事务</t>
  </si>
  <si>
    <t>212</t>
  </si>
  <si>
    <t>城乡社区公共设施</t>
  </si>
  <si>
    <t>99</t>
  </si>
  <si>
    <t>其他城乡社区公共设施支出</t>
  </si>
  <si>
    <t>220</t>
  </si>
  <si>
    <t>国土海洋气象等支出</t>
  </si>
  <si>
    <t>国土资源事务</t>
  </si>
  <si>
    <t>221</t>
  </si>
  <si>
    <t>住房保障支出</t>
  </si>
  <si>
    <r>
      <t>2</t>
    </r>
    <r>
      <rPr>
        <sz val="10"/>
        <rFont val="Times New Roman"/>
        <family val="1"/>
      </rPr>
      <t>21</t>
    </r>
  </si>
  <si>
    <r>
      <t>0</t>
    </r>
    <r>
      <rPr>
        <sz val="10"/>
        <rFont val="Times New Roman"/>
        <family val="1"/>
      </rPr>
      <t>2</t>
    </r>
  </si>
  <si>
    <t>住房改革支出</t>
  </si>
  <si>
    <r>
      <t>0</t>
    </r>
    <r>
      <rPr>
        <sz val="10"/>
        <rFont val="Times New Roman"/>
        <family val="1"/>
      </rPr>
      <t>1</t>
    </r>
  </si>
  <si>
    <t>住房公积金</t>
  </si>
  <si>
    <t>购房补贴</t>
  </si>
  <si>
    <t>合计</t>
  </si>
  <si>
    <t>注：本表填报口径为部门全部收入，上年结转需细化到项级科目。</t>
  </si>
  <si>
    <t>表3</t>
  </si>
  <si>
    <t>贵州红果经济开发区财政局2021年部门支出总体情况表</t>
  </si>
  <si>
    <t>基本支出</t>
  </si>
  <si>
    <t>项目支出</t>
  </si>
  <si>
    <t>事业单位经营支出</t>
  </si>
  <si>
    <t>其他支出</t>
  </si>
  <si>
    <t>注：本表填报口径为部门全部支出，上年结转需按性质细化至项级科目。</t>
  </si>
  <si>
    <t>表4</t>
  </si>
  <si>
    <t>贵州红果经济开发区财政局2021年财政拨款收支总体情况表</t>
  </si>
  <si>
    <t>收入</t>
  </si>
  <si>
    <t>支出</t>
  </si>
  <si>
    <t>一般公共预算</t>
  </si>
  <si>
    <t>政府性基金预算</t>
  </si>
  <si>
    <t>国有资本经营预算</t>
  </si>
  <si>
    <t>一、本年收入</t>
  </si>
  <si>
    <t>（一）一般公共预算拨款</t>
  </si>
  <si>
    <t xml:space="preserve">   1.原一般公共预算拨款</t>
  </si>
  <si>
    <t xml:space="preserve">   2.原预算外转一般公共预算管理资金</t>
  </si>
  <si>
    <t>（二）政府性基金预算拨款</t>
  </si>
  <si>
    <t>（三）国有资本经营预算拨款</t>
  </si>
  <si>
    <t>二、上年结转</t>
  </si>
  <si>
    <t>十八、国土资源气象等事务</t>
  </si>
  <si>
    <t>二十三、结转下年</t>
  </si>
  <si>
    <t>收入总计</t>
  </si>
  <si>
    <t>支出总计</t>
  </si>
  <si>
    <t>注：本表反映部门收到财政拨款收入和支出数（含结转数），上年结转按性质对应填列。</t>
  </si>
  <si>
    <t>表5</t>
  </si>
  <si>
    <t>贵州红果经济开发区财政局2021年一般公共预算支出情况表</t>
  </si>
  <si>
    <t>（本表支出按政府收支功能分类科目填列至“项”级科目）</t>
  </si>
  <si>
    <t>科目编码</t>
  </si>
  <si>
    <t>科目名称</t>
  </si>
  <si>
    <t>合 计</t>
  </si>
  <si>
    <r>
      <t>2</t>
    </r>
    <r>
      <rPr>
        <sz val="10"/>
        <rFont val="Times New Roman"/>
        <family val="1"/>
      </rPr>
      <t>01</t>
    </r>
  </si>
  <si>
    <t>注：本表反映部门2021年度一般公共预算财政拨款支出情况（不含结转支出）</t>
  </si>
  <si>
    <t>表6</t>
  </si>
  <si>
    <t>贵州红果经济开发区财政局2021年一般公共预算基本支出情况表（按经济分类）</t>
  </si>
  <si>
    <t>政府预算经济分类科目</t>
  </si>
  <si>
    <t>部门预算经济分类科目</t>
  </si>
  <si>
    <t>金额</t>
  </si>
  <si>
    <t>**</t>
  </si>
  <si>
    <t>合    计</t>
  </si>
  <si>
    <t>501</t>
  </si>
  <si>
    <t>机关工资福利支出</t>
  </si>
  <si>
    <t>301</t>
  </si>
  <si>
    <t>工资福利支出</t>
  </si>
  <si>
    <t>工资奖金津补贴</t>
  </si>
  <si>
    <t>基本工资</t>
  </si>
  <si>
    <t>津贴补贴</t>
  </si>
  <si>
    <t>奖金</t>
  </si>
  <si>
    <t>社会保障缴费</t>
  </si>
  <si>
    <t>08</t>
  </si>
  <si>
    <t>09</t>
  </si>
  <si>
    <t>10</t>
  </si>
  <si>
    <t>职工基本医疗保险缴费</t>
  </si>
  <si>
    <t>12</t>
  </si>
  <si>
    <t>其他社会保障缴费</t>
  </si>
  <si>
    <t>13</t>
  </si>
  <si>
    <t>其他工资福利支出</t>
  </si>
  <si>
    <t>伙食补助费</t>
  </si>
  <si>
    <t>医疗费</t>
  </si>
  <si>
    <t>502</t>
  </si>
  <si>
    <t>机关商品和服务支出</t>
  </si>
  <si>
    <t>302</t>
  </si>
  <si>
    <t>商品和服务支出</t>
  </si>
  <si>
    <t>办公经费</t>
  </si>
  <si>
    <t>办公费</t>
  </si>
  <si>
    <t>印刷费</t>
  </si>
  <si>
    <t>04</t>
  </si>
  <si>
    <t>手续费</t>
  </si>
  <si>
    <t>水费</t>
  </si>
  <si>
    <t>电费</t>
  </si>
  <si>
    <t>07</t>
  </si>
  <si>
    <t>邮电费</t>
  </si>
  <si>
    <t>取暖费</t>
  </si>
  <si>
    <t>物业管理费</t>
  </si>
  <si>
    <t>差旅费</t>
  </si>
  <si>
    <t>14</t>
  </si>
  <si>
    <t>租赁费</t>
  </si>
  <si>
    <t>28</t>
  </si>
  <si>
    <t>工会经费</t>
  </si>
  <si>
    <t>福利费</t>
  </si>
  <si>
    <t>39</t>
  </si>
  <si>
    <t>其他交通费用</t>
  </si>
  <si>
    <t>税金及附加费用</t>
  </si>
  <si>
    <t>会议费</t>
  </si>
  <si>
    <t>15</t>
  </si>
  <si>
    <t>培训费</t>
  </si>
  <si>
    <t>16</t>
  </si>
  <si>
    <t>专用材料购置费</t>
  </si>
  <si>
    <t>18</t>
  </si>
  <si>
    <t>专用材料费</t>
  </si>
  <si>
    <t>24</t>
  </si>
  <si>
    <t>被装购置费</t>
  </si>
  <si>
    <t>25</t>
  </si>
  <si>
    <t>专用燃料费</t>
  </si>
  <si>
    <t>委托业务费</t>
  </si>
  <si>
    <t>咨询费</t>
  </si>
  <si>
    <t>26</t>
  </si>
  <si>
    <t>劳务费</t>
  </si>
  <si>
    <t>公务接待费</t>
  </si>
  <si>
    <t>17</t>
  </si>
  <si>
    <t>因公出国（境）经费</t>
  </si>
  <si>
    <t>公务用车运行维护费</t>
  </si>
  <si>
    <t>31</t>
  </si>
  <si>
    <t>维修（护）费</t>
  </si>
  <si>
    <t>其他商品和服务支出</t>
  </si>
  <si>
    <t>机关资本性支出（一）</t>
  </si>
  <si>
    <t xml:space="preserve">资本性支出 </t>
  </si>
  <si>
    <t xml:space="preserve"> 房屋建筑物购建</t>
  </si>
  <si>
    <t xml:space="preserve"> 基础设施建设</t>
  </si>
  <si>
    <t xml:space="preserve"> 公务用车购置</t>
  </si>
  <si>
    <t>土地征迁补偿和安置支出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</si>
  <si>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</si>
  <si>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</si>
  <si>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</si>
  <si>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</si>
  <si>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>设备购置</t>
  </si>
  <si>
    <t xml:space="preserve"> 办公设备购置</t>
  </si>
  <si>
    <t xml:space="preserve"> 专用设备购置</t>
  </si>
  <si>
    <t xml:space="preserve"> 信息网络及软件购置更新</t>
  </si>
  <si>
    <t>大型修缮</t>
  </si>
  <si>
    <t xml:space="preserve"> 大型修缮</t>
  </si>
  <si>
    <t xml:space="preserve"> 其他资本性支出</t>
  </si>
  <si>
    <t xml:space="preserve"> 物资储备</t>
  </si>
  <si>
    <t>19</t>
  </si>
  <si>
    <t xml:space="preserve"> 其他交通工具购置</t>
  </si>
  <si>
    <t xml:space="preserve"> 文物和陈列品购置</t>
  </si>
  <si>
    <t xml:space="preserve"> 无形资产购置</t>
  </si>
  <si>
    <t>机关资本性支出（二）</t>
  </si>
  <si>
    <t>资本性支出（基本建设）</t>
  </si>
  <si>
    <t xml:space="preserve"> 设备购置</t>
  </si>
  <si>
    <r>
      <t>0</t>
    </r>
    <r>
      <rPr>
        <sz val="10"/>
        <color indexed="8"/>
        <rFont val="宋体"/>
        <family val="0"/>
      </rPr>
      <t>5</t>
    </r>
  </si>
  <si>
    <r>
      <t>9</t>
    </r>
    <r>
      <rPr>
        <sz val="10"/>
        <color indexed="8"/>
        <rFont val="宋体"/>
        <family val="0"/>
      </rPr>
      <t>9</t>
    </r>
  </si>
  <si>
    <t xml:space="preserve"> 其他基本建设支出</t>
  </si>
  <si>
    <t>505</t>
  </si>
  <si>
    <t>对事业单位经常性补助</t>
  </si>
  <si>
    <t>绩效工资</t>
  </si>
  <si>
    <t>因公出国（境）费用</t>
  </si>
  <si>
    <t>29</t>
  </si>
  <si>
    <t>40</t>
  </si>
  <si>
    <t>其他对事业单位补助</t>
  </si>
  <si>
    <t>对事业单位资本性补助</t>
  </si>
  <si>
    <t xml:space="preserve"> 资本性支出（一）</t>
  </si>
  <si>
    <t>资本性支出</t>
  </si>
  <si>
    <t xml:space="preserve"> 资本性支出（二）</t>
  </si>
  <si>
    <t>对企业补助</t>
  </si>
  <si>
    <t xml:space="preserve"> 费用补贴</t>
  </si>
  <si>
    <t xml:space="preserve"> 利息补贴</t>
  </si>
  <si>
    <t xml:space="preserve"> 其他对企业补助</t>
  </si>
  <si>
    <t>对企业资本性支出</t>
  </si>
  <si>
    <t xml:space="preserve"> 对企业资本性支出（一）</t>
  </si>
  <si>
    <t xml:space="preserve"> 资本金注入</t>
  </si>
  <si>
    <t xml:space="preserve"> 政府投资基金股权投资</t>
  </si>
  <si>
    <t xml:space="preserve"> 对企业资本性支出（二）</t>
  </si>
  <si>
    <t>对企业补助（基本建设）</t>
  </si>
  <si>
    <t>对个人和家庭的补助</t>
  </si>
  <si>
    <t xml:space="preserve"> 社会福利和救助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</si>
  <si>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</si>
  <si>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</si>
  <si>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</si>
  <si>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</si>
  <si>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奖励金</t>
  </si>
  <si>
    <t xml:space="preserve"> 助学金</t>
  </si>
  <si>
    <t xml:space="preserve"> 个人农业生产补贴</t>
  </si>
  <si>
    <t xml:space="preserve"> 离退休费</t>
  </si>
  <si>
    <t xml:space="preserve"> 离休费</t>
  </si>
  <si>
    <t xml:space="preserve"> 退休费</t>
  </si>
  <si>
    <t xml:space="preserve"> 退职（役）费</t>
  </si>
  <si>
    <t xml:space="preserve"> 其他对个人和家庭的补助</t>
  </si>
  <si>
    <t>对社会保障基金补助</t>
  </si>
  <si>
    <t xml:space="preserve"> 对社会保险基金补助</t>
  </si>
  <si>
    <t xml:space="preserve"> 补充全国社会保障基金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</si>
  <si>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</si>
  <si>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</si>
  <si>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</si>
  <si>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</si>
  <si>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</si>
  <si>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</si>
  <si>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</si>
  <si>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</si>
  <si>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</si>
  <si>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</si>
  <si>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</si>
  <si>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</si>
  <si>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</si>
  <si>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</si>
  <si>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</si>
  <si>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</si>
  <si>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399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</si>
  <si>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</si>
  <si>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</si>
  <si>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</si>
  <si>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</si>
  <si>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r>
      <t>注：本表反映部门</t>
    </r>
    <r>
      <rPr>
        <sz val="10"/>
        <rFont val="Arial"/>
        <family val="2"/>
      </rPr>
      <t>2021</t>
    </r>
    <r>
      <rPr>
        <sz val="10"/>
        <rFont val="宋体"/>
        <family val="0"/>
      </rPr>
      <t>年度一般公共预算财政拨款支出情况（不含结转支出）</t>
    </r>
  </si>
  <si>
    <t>附件2：</t>
  </si>
  <si>
    <t xml:space="preserve"> </t>
  </si>
  <si>
    <t>贵州红果经济开发区财政局2021年一般公共预算“三公”经费支出情况表</t>
  </si>
  <si>
    <r>
      <t xml:space="preserve"> </t>
    </r>
    <r>
      <rPr>
        <sz val="10"/>
        <rFont val="宋体"/>
        <family val="0"/>
      </rPr>
      <t>单位：万元</t>
    </r>
  </si>
  <si>
    <r>
      <t>2020</t>
    </r>
    <r>
      <rPr>
        <b/>
        <sz val="10"/>
        <rFont val="宋体"/>
        <family val="0"/>
      </rPr>
      <t>年初预算数</t>
    </r>
  </si>
  <si>
    <r>
      <t>2021</t>
    </r>
    <r>
      <rPr>
        <b/>
        <sz val="10"/>
        <rFont val="宋体"/>
        <family val="0"/>
      </rPr>
      <t>年初预算数</t>
    </r>
  </si>
  <si>
    <t>2021年与上年预算数相比增减变化比率</t>
  </si>
  <si>
    <t>2021年与上年预算数相比增减变化原因</t>
  </si>
  <si>
    <t>2021年“三公”经费支出占公共财政预算支出的比重</t>
  </si>
  <si>
    <r>
      <t xml:space="preserve"> </t>
    </r>
    <r>
      <rPr>
        <sz val="10"/>
        <rFont val="宋体"/>
        <family val="0"/>
      </rPr>
      <t>一、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因公出国（境）费</t>
    </r>
  </si>
  <si>
    <t>由财政统筹控制，本单位无该项经费。</t>
  </si>
  <si>
    <r>
      <t xml:space="preserve"> </t>
    </r>
    <r>
      <rPr>
        <sz val="10"/>
        <rFont val="宋体"/>
        <family val="0"/>
      </rPr>
      <t>二、公务接待费</t>
    </r>
  </si>
  <si>
    <r>
      <t xml:space="preserve"> </t>
    </r>
    <r>
      <rPr>
        <sz val="10"/>
        <rFont val="宋体"/>
        <family val="0"/>
      </rPr>
      <t>三、公务用车购置及运行维护费</t>
    </r>
  </si>
  <si>
    <r>
      <t xml:space="preserve">     1.</t>
    </r>
    <r>
      <rPr>
        <sz val="10"/>
        <rFont val="宋体"/>
        <family val="0"/>
      </rPr>
      <t>公务用车运行维护费</t>
    </r>
  </si>
  <si>
    <r>
      <t xml:space="preserve">     2.</t>
    </r>
    <r>
      <rPr>
        <sz val="10"/>
        <rFont val="宋体"/>
        <family val="0"/>
      </rPr>
      <t>公务用车购置费</t>
    </r>
  </si>
  <si>
    <r>
      <t>说明：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 xml:space="preserve">因公出国（境）费，指单位公务出国（境）的国际旅费、国外城市间交通费、住宿费、伙食费、培训费、公杂费等支出。
</t>
    </r>
  </si>
  <si>
    <r>
      <t xml:space="preserve">             2.</t>
    </r>
    <r>
      <rPr>
        <sz val="10"/>
        <rFont val="宋体"/>
        <family val="0"/>
      </rPr>
      <t>公务用车购置费，指公务用车车辆购置支出（含车辆购置税）。</t>
    </r>
  </si>
  <si>
    <r>
      <t xml:space="preserve">            </t>
    </r>
    <r>
      <rPr>
        <sz val="10"/>
        <rFont val="Times New Roman"/>
        <family val="1"/>
      </rPr>
      <t xml:space="preserve"> 3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公务用车运行维护费，指单位按规定保留的公务用车租用费、燃料费、维修费、过桥过路费、保险费、安全奖励费用等支出。</t>
    </r>
  </si>
  <si>
    <r>
      <t xml:space="preserve">                </t>
    </r>
    <r>
      <rPr>
        <sz val="10"/>
        <rFont val="宋体"/>
        <family val="0"/>
      </rPr>
      <t>公务用车指用于履行公务的机动车辆，包括一般公务用车和执法执勤用车等。</t>
    </r>
  </si>
  <si>
    <r>
      <t xml:space="preserve">             4.</t>
    </r>
    <r>
      <rPr>
        <sz val="10"/>
        <rFont val="宋体"/>
        <family val="0"/>
      </rPr>
      <t>公务接待费，指单位按规定开支的各类公务接待（含外宾接待）费用。</t>
    </r>
  </si>
  <si>
    <r>
      <t xml:space="preserve">             5.“</t>
    </r>
    <r>
      <rPr>
        <sz val="10"/>
        <rFont val="宋体"/>
        <family val="0"/>
      </rPr>
      <t>三公”经费一般公共财政拨款预算数是指当年年初预算安排的财政拨款数，不含执行中追加预算安排。</t>
    </r>
  </si>
  <si>
    <r>
      <t xml:space="preserve">             6.</t>
    </r>
    <r>
      <rPr>
        <sz val="10"/>
        <rFont val="宋体"/>
        <family val="0"/>
      </rPr>
      <t>部门“三公”经费无相关支出的，须填“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”，并在备注栏说明。</t>
    </r>
  </si>
  <si>
    <t>表8</t>
  </si>
  <si>
    <t>贵州红果经济开发区财政局2021年机关运行经费（公用经费）支出明细表</t>
  </si>
  <si>
    <t>序号</t>
  </si>
  <si>
    <t>项目名称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</si>
  <si>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</si>
  <si>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</si>
  <si>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</si>
  <si>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</si>
  <si>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</si>
  <si>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</si>
  <si>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</si>
  <si>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</si>
  <si>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</si>
  <si>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其他费用</t>
  </si>
  <si>
    <t>表9</t>
  </si>
  <si>
    <t>贵州红果经济开发区财政局2021年政府性基金预算支出情况表</t>
  </si>
  <si>
    <t>政府性基金预算支出</t>
  </si>
  <si>
    <t>本单位无基金支出</t>
  </si>
  <si>
    <t>科学技术支出</t>
  </si>
  <si>
    <t>核电站乏燃料处理处置基金支出</t>
  </si>
  <si>
    <t>乏燃料运输</t>
  </si>
  <si>
    <t>…….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</si>
</sst>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[$-10804]#,##0.00#;\(\-#,##0.00#\);\ "/>
    <numFmt numFmtId="182" formatCode="#,##0_);\(#,##0\)"/>
  </numFmts>
  <fonts count="80">
    <font>
      <sz val="10"/>
      <name val="Times New Roman"/>
      <family val="1"/>
    </font>
    <font>
      <sz val="11"/>
      <name val="宋体"/>
      <family val="0"/>
    </font>
    <font>
      <sz val="10"/>
      <name val="黑体"/>
      <family val="3"/>
    </font>
    <font>
      <sz val="16"/>
      <name val="黑体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黑体"/>
      <family val="3"/>
    </font>
    <font>
      <b/>
      <sz val="14"/>
      <color indexed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8"/>
      <name val="仿宋_GB2312"/>
      <family val="0"/>
    </font>
    <font>
      <b/>
      <sz val="16"/>
      <name val="宋体"/>
      <family val="0"/>
    </font>
    <font>
      <b/>
      <u val="single"/>
      <sz val="16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黑体"/>
      <family val="3"/>
    </font>
    <font>
      <b/>
      <sz val="18"/>
      <color indexed="8"/>
      <name val="宋体"/>
      <family val="0"/>
    </font>
    <font>
      <sz val="1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0"/>
      <name val="黑体"/>
      <family val="3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黑体"/>
      <family val="3"/>
    </font>
    <font>
      <sz val="20"/>
      <name val="方正大标宋简体"/>
      <family val="0"/>
    </font>
    <font>
      <sz val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  <font>
      <b/>
      <sz val="10"/>
      <color rgb="FFFF0000"/>
      <name val="Arial"/>
      <family val="2"/>
    </font>
    <font>
      <sz val="10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b/>
      <sz val="16"/>
      <color theme="1"/>
      <name val="宋体"/>
      <family val="0"/>
    </font>
    <font>
      <b/>
      <sz val="16"/>
      <color theme="1"/>
      <name val="Times New Roman"/>
      <family val="1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  <font>
      <sz val="16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2" borderId="0" applyNumberFormat="0" applyBorder="0" applyAlignment="0" applyProtection="0"/>
    <xf numFmtId="0" fontId="5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53" fillId="5" borderId="0" applyNumberFormat="0" applyBorder="0" applyAlignment="0" applyProtection="0"/>
    <xf numFmtId="179" fontId="0" fillId="0" borderId="0" applyFont="0" applyFill="0" applyBorder="0" applyAlignment="0" applyProtection="0"/>
    <xf numFmtId="0" fontId="54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4" fillId="8" borderId="0" applyNumberFormat="0" applyBorder="0" applyAlignment="0" applyProtection="0"/>
    <xf numFmtId="0" fontId="55" fillId="0" borderId="5" applyNumberFormat="0" applyFill="0" applyAlignment="0" applyProtection="0"/>
    <xf numFmtId="0" fontId="54" fillId="9" borderId="0" applyNumberFormat="0" applyBorder="0" applyAlignment="0" applyProtection="0"/>
    <xf numFmtId="0" fontId="61" fillId="10" borderId="6" applyNumberFormat="0" applyAlignment="0" applyProtection="0"/>
    <xf numFmtId="0" fontId="62" fillId="10" borderId="1" applyNumberFormat="0" applyAlignment="0" applyProtection="0"/>
    <xf numFmtId="0" fontId="63" fillId="11" borderId="7" applyNumberFormat="0" applyAlignment="0" applyProtection="0"/>
    <xf numFmtId="0" fontId="51" fillId="12" borderId="0" applyNumberFormat="0" applyBorder="0" applyAlignment="0" applyProtection="0"/>
    <xf numFmtId="0" fontId="54" fillId="13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51" fillId="16" borderId="0" applyNumberFormat="0" applyBorder="0" applyAlignment="0" applyProtection="0"/>
    <xf numFmtId="0" fontId="5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37" fillId="0" borderId="0">
      <alignment vertical="center"/>
      <protection/>
    </xf>
    <xf numFmtId="0" fontId="51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4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1" fillId="30" borderId="0" applyNumberFormat="0" applyBorder="0" applyAlignment="0" applyProtection="0"/>
    <xf numFmtId="0" fontId="54" fillId="31" borderId="0" applyNumberFormat="0" applyBorder="0" applyAlignment="0" applyProtection="0"/>
    <xf numFmtId="0" fontId="17" fillId="0" borderId="0">
      <alignment/>
      <protection/>
    </xf>
  </cellStyleXfs>
  <cellXfs count="296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9" fillId="0" borderId="14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69" fillId="0" borderId="15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69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0" fillId="0" borderId="0" xfId="0" applyFont="1" applyAlignment="1">
      <alignment horizontal="center"/>
    </xf>
    <xf numFmtId="0" fontId="65" fillId="0" borderId="14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/>
    </xf>
    <xf numFmtId="0" fontId="65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80" fontId="11" fillId="0" borderId="1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 vertical="center"/>
    </xf>
    <xf numFmtId="10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71" fillId="0" borderId="0" xfId="64" applyFont="1">
      <alignment/>
      <protection/>
    </xf>
    <xf numFmtId="0" fontId="16" fillId="0" borderId="0" xfId="64" applyFont="1">
      <alignment/>
      <protection/>
    </xf>
    <xf numFmtId="0" fontId="17" fillId="0" borderId="0" xfId="64">
      <alignment/>
      <protection/>
    </xf>
    <xf numFmtId="0" fontId="18" fillId="32" borderId="0" xfId="64" applyFont="1" applyFill="1" applyAlignment="1" applyProtection="1">
      <alignment horizontal="left" vertical="center" wrapText="1" readingOrder="1"/>
      <protection locked="0"/>
    </xf>
    <xf numFmtId="0" fontId="8" fillId="0" borderId="0" xfId="64" applyFont="1">
      <alignment/>
      <protection/>
    </xf>
    <xf numFmtId="0" fontId="19" fillId="32" borderId="0" xfId="64" applyFont="1" applyFill="1" applyAlignment="1" applyProtection="1">
      <alignment horizontal="center" vertical="center" wrapText="1" readingOrder="1"/>
      <protection locked="0"/>
    </xf>
    <xf numFmtId="0" fontId="20" fillId="0" borderId="0" xfId="64" applyFont="1">
      <alignment/>
      <protection/>
    </xf>
    <xf numFmtId="0" fontId="21" fillId="32" borderId="0" xfId="64" applyFont="1" applyFill="1" applyAlignment="1" applyProtection="1">
      <alignment horizontal="left" vertical="center" wrapText="1" readingOrder="1"/>
      <protection locked="0"/>
    </xf>
    <xf numFmtId="0" fontId="21" fillId="32" borderId="0" xfId="64" applyFont="1" applyFill="1" applyAlignment="1" applyProtection="1">
      <alignment horizontal="right" vertical="center" wrapText="1" readingOrder="1"/>
      <protection locked="0"/>
    </xf>
    <xf numFmtId="0" fontId="5" fillId="0" borderId="18" xfId="64" applyFont="1" applyBorder="1" applyAlignment="1" applyProtection="1">
      <alignment horizontal="center" vertical="center" wrapText="1" readingOrder="1"/>
      <protection locked="0"/>
    </xf>
    <xf numFmtId="0" fontId="17" fillId="0" borderId="19" xfId="64" applyBorder="1" applyAlignment="1" applyProtection="1">
      <alignment vertical="top" wrapText="1"/>
      <protection locked="0"/>
    </xf>
    <xf numFmtId="0" fontId="17" fillId="0" borderId="20" xfId="64" applyBorder="1" applyAlignment="1" applyProtection="1">
      <alignment vertical="top" wrapText="1"/>
      <protection locked="0"/>
    </xf>
    <xf numFmtId="0" fontId="17" fillId="0" borderId="21" xfId="64" applyBorder="1" applyAlignment="1" applyProtection="1">
      <alignment vertical="top" wrapText="1"/>
      <protection locked="0"/>
    </xf>
    <xf numFmtId="0" fontId="22" fillId="0" borderId="18" xfId="64" applyFont="1" applyBorder="1" applyAlignment="1" applyProtection="1">
      <alignment horizontal="center" vertical="center" wrapText="1" readingOrder="1"/>
      <protection locked="0"/>
    </xf>
    <xf numFmtId="0" fontId="6" fillId="0" borderId="18" xfId="64" applyFont="1" applyBorder="1" applyAlignment="1" applyProtection="1">
      <alignment horizontal="center" vertical="center" wrapText="1" readingOrder="1"/>
      <protection locked="0"/>
    </xf>
    <xf numFmtId="181" fontId="22" fillId="0" borderId="18" xfId="64" applyNumberFormat="1" applyFont="1" applyBorder="1" applyAlignment="1" applyProtection="1">
      <alignment horizontal="right" vertical="center" wrapText="1" readingOrder="1"/>
      <protection locked="0"/>
    </xf>
    <xf numFmtId="0" fontId="22" fillId="33" borderId="18" xfId="64" applyFont="1" applyFill="1" applyBorder="1" applyAlignment="1" applyProtection="1">
      <alignment horizontal="center" vertical="center" wrapText="1" readingOrder="1"/>
      <protection locked="0"/>
    </xf>
    <xf numFmtId="0" fontId="22" fillId="33" borderId="18" xfId="64" applyFont="1" applyFill="1" applyBorder="1" applyAlignment="1" applyProtection="1">
      <alignment horizontal="left" vertical="center" wrapText="1" readingOrder="1"/>
      <protection locked="0"/>
    </xf>
    <xf numFmtId="181" fontId="22" fillId="33" borderId="18" xfId="64" applyNumberFormat="1" applyFont="1" applyFill="1" applyBorder="1" applyAlignment="1" applyProtection="1">
      <alignment horizontal="right" vertical="center" wrapText="1" readingOrder="1"/>
      <protection locked="0"/>
    </xf>
    <xf numFmtId="0" fontId="22" fillId="0" borderId="22" xfId="64" applyFont="1" applyBorder="1" applyAlignment="1" applyProtection="1">
      <alignment horizontal="center" vertical="center" wrapText="1" readingOrder="1"/>
      <protection locked="0"/>
    </xf>
    <xf numFmtId="0" fontId="22" fillId="0" borderId="18" xfId="64" applyFont="1" applyBorder="1" applyAlignment="1" applyProtection="1">
      <alignment horizontal="left" vertical="center" wrapText="1" readingOrder="1"/>
      <protection locked="0"/>
    </xf>
    <xf numFmtId="0" fontId="22" fillId="0" borderId="23" xfId="64" applyFont="1" applyBorder="1" applyAlignment="1" applyProtection="1">
      <alignment horizontal="center" vertical="center" wrapText="1" readingOrder="1"/>
      <protection locked="0"/>
    </xf>
    <xf numFmtId="0" fontId="17" fillId="0" borderId="23" xfId="64" applyBorder="1" applyAlignment="1" applyProtection="1">
      <alignment vertical="top" wrapText="1"/>
      <protection locked="0"/>
    </xf>
    <xf numFmtId="0" fontId="22" fillId="0" borderId="22" xfId="64" applyFont="1" applyBorder="1" applyAlignment="1" applyProtection="1">
      <alignment horizontal="center" vertical="center" wrapText="1"/>
      <protection locked="0"/>
    </xf>
    <xf numFmtId="0" fontId="22" fillId="0" borderId="22" xfId="64" applyFont="1" applyBorder="1" applyAlignment="1" applyProtection="1">
      <alignment horizontal="left" vertical="center" wrapText="1"/>
      <protection locked="0"/>
    </xf>
    <xf numFmtId="0" fontId="17" fillId="0" borderId="22" xfId="64" applyBorder="1" applyAlignment="1" applyProtection="1">
      <alignment horizontal="center" vertical="top" wrapText="1"/>
      <protection locked="0"/>
    </xf>
    <xf numFmtId="0" fontId="22" fillId="0" borderId="23" xfId="64" applyFont="1" applyBorder="1" applyAlignment="1" applyProtection="1">
      <alignment horizontal="center" vertical="center" wrapText="1"/>
      <protection locked="0"/>
    </xf>
    <xf numFmtId="0" fontId="22" fillId="0" borderId="23" xfId="64" applyFont="1" applyBorder="1" applyAlignment="1" applyProtection="1">
      <alignment horizontal="left" vertical="center" wrapText="1"/>
      <protection locked="0"/>
    </xf>
    <xf numFmtId="0" fontId="17" fillId="0" borderId="23" xfId="64" applyBorder="1" applyAlignment="1" applyProtection="1">
      <alignment horizontal="center" vertical="top" wrapText="1"/>
      <protection locked="0"/>
    </xf>
    <xf numFmtId="0" fontId="22" fillId="0" borderId="21" xfId="64" applyFont="1" applyBorder="1" applyAlignment="1" applyProtection="1">
      <alignment horizontal="center" vertical="center" wrapText="1"/>
      <protection locked="0"/>
    </xf>
    <xf numFmtId="0" fontId="22" fillId="0" borderId="21" xfId="64" applyFont="1" applyBorder="1" applyAlignment="1" applyProtection="1">
      <alignment horizontal="left" vertical="center" wrapText="1"/>
      <protection locked="0"/>
    </xf>
    <xf numFmtId="0" fontId="17" fillId="0" borderId="21" xfId="64" applyBorder="1" applyAlignment="1" applyProtection="1">
      <alignment horizontal="center" vertical="top" wrapText="1"/>
      <protection locked="0"/>
    </xf>
    <xf numFmtId="0" fontId="22" fillId="0" borderId="22" xfId="64" applyFont="1" applyBorder="1" applyAlignment="1" applyProtection="1">
      <alignment horizontal="left" vertical="center" wrapText="1" readingOrder="1"/>
      <protection locked="0"/>
    </xf>
    <xf numFmtId="0" fontId="17" fillId="0" borderId="22" xfId="64" applyBorder="1" applyAlignment="1">
      <alignment horizontal="center"/>
      <protection/>
    </xf>
    <xf numFmtId="0" fontId="22" fillId="0" borderId="23" xfId="64" applyFont="1" applyBorder="1" applyAlignment="1" applyProtection="1">
      <alignment horizontal="left" vertical="center" wrapText="1" readingOrder="1"/>
      <protection locked="0"/>
    </xf>
    <xf numFmtId="0" fontId="17" fillId="0" borderId="23" xfId="64" applyBorder="1" applyAlignment="1">
      <alignment horizontal="center"/>
      <protection/>
    </xf>
    <xf numFmtId="0" fontId="22" fillId="0" borderId="21" xfId="64" applyFont="1" applyBorder="1" applyAlignment="1" applyProtection="1">
      <alignment horizontal="center" vertical="center" wrapText="1" readingOrder="1"/>
      <protection locked="0"/>
    </xf>
    <xf numFmtId="0" fontId="22" fillId="0" borderId="21" xfId="64" applyFont="1" applyBorder="1" applyAlignment="1" applyProtection="1">
      <alignment horizontal="left" vertical="center" wrapText="1" readingOrder="1"/>
      <protection locked="0"/>
    </xf>
    <xf numFmtId="0" fontId="17" fillId="0" borderId="21" xfId="64" applyBorder="1" applyAlignment="1">
      <alignment horizontal="center"/>
      <protection/>
    </xf>
    <xf numFmtId="181" fontId="22" fillId="0" borderId="22" xfId="64" applyNumberFormat="1" applyFont="1" applyBorder="1" applyAlignment="1" applyProtection="1">
      <alignment horizontal="center" vertical="center" wrapText="1" readingOrder="1"/>
      <protection locked="0"/>
    </xf>
    <xf numFmtId="181" fontId="22" fillId="0" borderId="23" xfId="64" applyNumberFormat="1" applyFont="1" applyBorder="1" applyAlignment="1" applyProtection="1">
      <alignment horizontal="center" vertical="center" wrapText="1" readingOrder="1"/>
      <protection locked="0"/>
    </xf>
    <xf numFmtId="181" fontId="22" fillId="0" borderId="21" xfId="64" applyNumberFormat="1" applyFont="1" applyBorder="1" applyAlignment="1" applyProtection="1">
      <alignment horizontal="center" vertical="center" wrapText="1" readingOrder="1"/>
      <protection locked="0"/>
    </xf>
    <xf numFmtId="181" fontId="22" fillId="0" borderId="21" xfId="64" applyNumberFormat="1" applyFont="1" applyBorder="1" applyAlignment="1" applyProtection="1">
      <alignment horizontal="right" vertical="center" wrapText="1" readingOrder="1"/>
      <protection locked="0"/>
    </xf>
    <xf numFmtId="181" fontId="22" fillId="0" borderId="22" xfId="64" applyNumberFormat="1" applyFont="1" applyBorder="1" applyAlignment="1" applyProtection="1">
      <alignment horizontal="right" vertical="center" wrapText="1" readingOrder="1"/>
      <protection locked="0"/>
    </xf>
    <xf numFmtId="0" fontId="22" fillId="33" borderId="10" xfId="64" applyFont="1" applyFill="1" applyBorder="1" applyAlignment="1" applyProtection="1">
      <alignment horizontal="center" vertical="center" wrapText="1" readingOrder="1"/>
      <protection locked="0"/>
    </xf>
    <xf numFmtId="0" fontId="22" fillId="33" borderId="10" xfId="64" applyFont="1" applyFill="1" applyBorder="1" applyAlignment="1" applyProtection="1">
      <alignment horizontal="left" vertical="center" wrapText="1" readingOrder="1"/>
      <protection locked="0"/>
    </xf>
    <xf numFmtId="181" fontId="22" fillId="33" borderId="10" xfId="64" applyNumberFormat="1" applyFont="1" applyFill="1" applyBorder="1" applyAlignment="1" applyProtection="1">
      <alignment horizontal="right" vertical="center" wrapText="1" readingOrder="1"/>
      <protection locked="0"/>
    </xf>
    <xf numFmtId="0" fontId="22" fillId="0" borderId="10" xfId="64" applyFont="1" applyBorder="1" applyAlignment="1" applyProtection="1">
      <alignment horizontal="center" vertical="center" wrapText="1" readingOrder="1"/>
      <protection locked="0"/>
    </xf>
    <xf numFmtId="0" fontId="22" fillId="0" borderId="10" xfId="64" applyFont="1" applyBorder="1" applyAlignment="1" applyProtection="1">
      <alignment horizontal="left" vertical="center" wrapText="1" readingOrder="1"/>
      <protection locked="0"/>
    </xf>
    <xf numFmtId="181" fontId="22" fillId="0" borderId="10" xfId="64" applyNumberFormat="1" applyFont="1" applyBorder="1" applyAlignment="1" applyProtection="1">
      <alignment horizontal="right" vertical="center" wrapText="1" readingOrder="1"/>
      <protection locked="0"/>
    </xf>
    <xf numFmtId="0" fontId="22" fillId="0" borderId="14" xfId="64" applyFont="1" applyBorder="1" applyAlignment="1" applyProtection="1">
      <alignment horizontal="center" vertical="center" wrapText="1" readingOrder="1"/>
      <protection locked="0"/>
    </xf>
    <xf numFmtId="0" fontId="22" fillId="0" borderId="14" xfId="64" applyFont="1" applyBorder="1" applyAlignment="1" applyProtection="1">
      <alignment horizontal="left" vertical="center" wrapText="1" readingOrder="1"/>
      <protection locked="0"/>
    </xf>
    <xf numFmtId="181" fontId="22" fillId="0" borderId="14" xfId="64" applyNumberFormat="1" applyFont="1" applyBorder="1" applyAlignment="1" applyProtection="1">
      <alignment horizontal="center" vertical="center" wrapText="1" readingOrder="1"/>
      <protection locked="0"/>
    </xf>
    <xf numFmtId="0" fontId="22" fillId="0" borderId="15" xfId="64" applyFont="1" applyBorder="1" applyAlignment="1" applyProtection="1">
      <alignment horizontal="center" vertical="center" wrapText="1" readingOrder="1"/>
      <protection locked="0"/>
    </xf>
    <xf numFmtId="0" fontId="22" fillId="0" borderId="15" xfId="64" applyFont="1" applyBorder="1" applyAlignment="1" applyProtection="1">
      <alignment horizontal="left" vertical="center" wrapText="1" readingOrder="1"/>
      <protection locked="0"/>
    </xf>
    <xf numFmtId="181" fontId="22" fillId="0" borderId="15" xfId="64" applyNumberFormat="1" applyFont="1" applyBorder="1" applyAlignment="1" applyProtection="1">
      <alignment horizontal="center" vertical="center" wrapText="1" readingOrder="1"/>
      <protection locked="0"/>
    </xf>
    <xf numFmtId="0" fontId="22" fillId="0" borderId="16" xfId="64" applyFont="1" applyBorder="1" applyAlignment="1" applyProtection="1">
      <alignment horizontal="center" vertical="center" wrapText="1" readingOrder="1"/>
      <protection locked="0"/>
    </xf>
    <xf numFmtId="0" fontId="22" fillId="0" borderId="16" xfId="64" applyFont="1" applyBorder="1" applyAlignment="1" applyProtection="1">
      <alignment horizontal="left" vertical="center" wrapText="1" readingOrder="1"/>
      <protection locked="0"/>
    </xf>
    <xf numFmtId="181" fontId="22" fillId="0" borderId="16" xfId="64" applyNumberFormat="1" applyFont="1" applyBorder="1" applyAlignment="1" applyProtection="1">
      <alignment horizontal="center" vertical="center" wrapText="1" readingOrder="1"/>
      <protection locked="0"/>
    </xf>
    <xf numFmtId="49" fontId="22" fillId="0" borderId="14" xfId="64" applyNumberFormat="1" applyFont="1" applyBorder="1" applyAlignment="1" applyProtection="1">
      <alignment horizontal="center" vertical="center" wrapText="1" readingOrder="1"/>
      <protection locked="0"/>
    </xf>
    <xf numFmtId="49" fontId="22" fillId="0" borderId="15" xfId="64" applyNumberFormat="1" applyFont="1" applyBorder="1" applyAlignment="1" applyProtection="1">
      <alignment horizontal="center" vertical="center" wrapText="1" readingOrder="1"/>
      <protection locked="0"/>
    </xf>
    <xf numFmtId="49" fontId="22" fillId="0" borderId="16" xfId="64" applyNumberFormat="1" applyFont="1" applyBorder="1" applyAlignment="1" applyProtection="1">
      <alignment horizontal="center" vertical="center" wrapText="1" readingOrder="1"/>
      <protection locked="0"/>
    </xf>
    <xf numFmtId="49" fontId="22" fillId="0" borderId="10" xfId="64" applyNumberFormat="1" applyFont="1" applyBorder="1" applyAlignment="1" applyProtection="1">
      <alignment horizontal="center" vertical="center" wrapText="1" readingOrder="1"/>
      <protection locked="0"/>
    </xf>
    <xf numFmtId="0" fontId="4" fillId="32" borderId="0" xfId="64" applyFont="1" applyFill="1" applyAlignment="1" applyProtection="1">
      <alignment horizontal="center" vertical="center" wrapText="1" readingOrder="1"/>
      <protection locked="0"/>
    </xf>
    <xf numFmtId="0" fontId="22" fillId="33" borderId="16" xfId="64" applyFont="1" applyFill="1" applyBorder="1" applyAlignment="1" applyProtection="1">
      <alignment horizontal="center" vertical="center" wrapText="1" readingOrder="1"/>
      <protection locked="0"/>
    </xf>
    <xf numFmtId="0" fontId="22" fillId="33" borderId="16" xfId="64" applyFont="1" applyFill="1" applyBorder="1" applyAlignment="1" applyProtection="1">
      <alignment horizontal="left" vertical="center" wrapText="1" readingOrder="1"/>
      <protection locked="0"/>
    </xf>
    <xf numFmtId="181" fontId="22" fillId="33" borderId="16" xfId="64" applyNumberFormat="1" applyFont="1" applyFill="1" applyBorder="1" applyAlignment="1" applyProtection="1">
      <alignment horizontal="center" vertical="center" wrapText="1" readingOrder="1"/>
      <protection locked="0"/>
    </xf>
    <xf numFmtId="181" fontId="22" fillId="0" borderId="24" xfId="64" applyNumberFormat="1" applyFont="1" applyBorder="1" applyAlignment="1" applyProtection="1">
      <alignment horizontal="center" vertical="center" wrapText="1" readingOrder="1"/>
      <protection locked="0"/>
    </xf>
    <xf numFmtId="0" fontId="22" fillId="33" borderId="18" xfId="0" applyFont="1" applyFill="1" applyBorder="1" applyAlignment="1" applyProtection="1">
      <alignment horizontal="center" vertical="center" wrapText="1" readingOrder="1"/>
      <protection locked="0"/>
    </xf>
    <xf numFmtId="0" fontId="22" fillId="33" borderId="18" xfId="0" applyFont="1" applyFill="1" applyBorder="1" applyAlignment="1" applyProtection="1">
      <alignment horizontal="left" vertical="center" wrapText="1" readingOrder="1"/>
      <protection locked="0"/>
    </xf>
    <xf numFmtId="181" fontId="22" fillId="33" borderId="18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33" borderId="21" xfId="0" applyFont="1" applyFill="1" applyBorder="1" applyAlignment="1" applyProtection="1">
      <alignment vertical="top" wrapText="1"/>
      <protection locked="0"/>
    </xf>
    <xf numFmtId="0" fontId="22" fillId="0" borderId="18" xfId="0" applyFont="1" applyBorder="1" applyAlignment="1" applyProtection="1">
      <alignment horizontal="center" vertical="center" wrapText="1" readingOrder="1"/>
      <protection locked="0"/>
    </xf>
    <xf numFmtId="0" fontId="22" fillId="0" borderId="18" xfId="0" applyFont="1" applyBorder="1" applyAlignment="1" applyProtection="1">
      <alignment horizontal="left" vertical="center" wrapText="1" readingOrder="1"/>
      <protection locked="0"/>
    </xf>
    <xf numFmtId="181" fontId="22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23" xfId="0" applyFont="1" applyBorder="1" applyAlignment="1" applyProtection="1">
      <alignment vertical="top" wrapText="1"/>
      <protection locked="0"/>
    </xf>
    <xf numFmtId="0" fontId="17" fillId="0" borderId="21" xfId="0" applyFont="1" applyBorder="1" applyAlignment="1" applyProtection="1">
      <alignment vertical="top" wrapText="1"/>
      <protection locked="0"/>
    </xf>
    <xf numFmtId="0" fontId="22" fillId="0" borderId="22" xfId="0" applyFont="1" applyBorder="1" applyAlignment="1" applyProtection="1">
      <alignment horizontal="center" vertical="center" wrapText="1" readingOrder="1"/>
      <protection locked="0"/>
    </xf>
    <xf numFmtId="0" fontId="22" fillId="0" borderId="22" xfId="0" applyFont="1" applyBorder="1" applyAlignment="1" applyProtection="1">
      <alignment horizontal="left" vertical="center" wrapText="1" readingOrder="1"/>
      <protection locked="0"/>
    </xf>
    <xf numFmtId="181" fontId="22" fillId="0" borderId="22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10" xfId="0" applyFont="1" applyBorder="1" applyAlignment="1" applyProtection="1">
      <alignment vertical="top" wrapText="1"/>
      <protection locked="0"/>
    </xf>
    <xf numFmtId="49" fontId="72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22" fillId="0" borderId="10" xfId="0" applyFont="1" applyBorder="1" applyAlignment="1" applyProtection="1">
      <alignment horizontal="center" vertical="center" wrapText="1" readingOrder="1"/>
      <protection locked="0"/>
    </xf>
    <xf numFmtId="0" fontId="22" fillId="0" borderId="10" xfId="0" applyFont="1" applyBorder="1" applyAlignment="1" applyProtection="1">
      <alignment horizontal="left" vertical="center" wrapText="1" readingOrder="1"/>
      <protection locked="0"/>
    </xf>
    <xf numFmtId="181" fontId="2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72" fillId="33" borderId="10" xfId="0" applyFont="1" applyFill="1" applyBorder="1" applyAlignment="1" applyProtection="1">
      <alignment horizontal="center" vertical="top" wrapText="1"/>
      <protection locked="0"/>
    </xf>
    <xf numFmtId="0" fontId="17" fillId="33" borderId="10" xfId="0" applyFont="1" applyFill="1" applyBorder="1" applyAlignment="1" applyProtection="1">
      <alignment vertical="top" wrapText="1"/>
      <protection locked="0"/>
    </xf>
    <xf numFmtId="0" fontId="7" fillId="33" borderId="10" xfId="0" applyFont="1" applyFill="1" applyBorder="1" applyAlignment="1" applyProtection="1">
      <alignment vertical="top" wrapText="1"/>
      <protection locked="0"/>
    </xf>
    <xf numFmtId="0" fontId="22" fillId="34" borderId="10" xfId="0" applyFont="1" applyFill="1" applyBorder="1" applyAlignment="1" applyProtection="1">
      <alignment horizontal="center" vertical="center" wrapText="1" readingOrder="1"/>
      <protection locked="0"/>
    </xf>
    <xf numFmtId="0" fontId="22" fillId="34" borderId="10" xfId="0" applyFont="1" applyFill="1" applyBorder="1" applyAlignment="1" applyProtection="1">
      <alignment horizontal="left" vertical="center" wrapText="1" readingOrder="1"/>
      <protection locked="0"/>
    </xf>
    <xf numFmtId="181" fontId="22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72" fillId="0" borderId="10" xfId="0" applyFont="1" applyBorder="1" applyAlignment="1" applyProtection="1">
      <alignment vertical="top" wrapText="1"/>
      <protection locked="0"/>
    </xf>
    <xf numFmtId="0" fontId="22" fillId="33" borderId="10" xfId="0" applyFont="1" applyFill="1" applyBorder="1" applyAlignment="1" applyProtection="1">
      <alignment horizontal="center" vertical="center" wrapText="1" readingOrder="1"/>
      <protection locked="0"/>
    </xf>
    <xf numFmtId="0" fontId="22" fillId="33" borderId="10" xfId="0" applyFont="1" applyFill="1" applyBorder="1" applyAlignment="1" applyProtection="1">
      <alignment horizontal="left" vertical="center" wrapText="1" readingOrder="1"/>
      <protection locked="0"/>
    </xf>
    <xf numFmtId="181" fontId="22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72" fillId="33" borderId="10" xfId="0" applyFont="1" applyFill="1" applyBorder="1" applyAlignment="1" applyProtection="1">
      <alignment horizontal="center" vertical="center" wrapText="1"/>
      <protection locked="0"/>
    </xf>
    <xf numFmtId="0" fontId="72" fillId="0" borderId="14" xfId="0" applyFont="1" applyBorder="1" applyAlignment="1" applyProtection="1">
      <alignment horizontal="center" vertical="top" wrapText="1"/>
      <protection locked="0"/>
    </xf>
    <xf numFmtId="0" fontId="72" fillId="0" borderId="14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center" vertical="top" wrapText="1"/>
      <protection locked="0"/>
    </xf>
    <xf numFmtId="0" fontId="22" fillId="0" borderId="14" xfId="0" applyFont="1" applyBorder="1" applyAlignment="1" applyProtection="1">
      <alignment horizontal="center" vertical="center" wrapText="1" readingOrder="1"/>
      <protection locked="0"/>
    </xf>
    <xf numFmtId="0" fontId="72" fillId="0" borderId="16" xfId="0" applyFont="1" applyBorder="1" applyAlignment="1" applyProtection="1">
      <alignment horizontal="center" vertical="top" wrapText="1"/>
      <protection locked="0"/>
    </xf>
    <xf numFmtId="0" fontId="72" fillId="0" borderId="16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center" vertical="top" wrapText="1"/>
      <protection locked="0"/>
    </xf>
    <xf numFmtId="0" fontId="22" fillId="0" borderId="16" xfId="0" applyFont="1" applyBorder="1" applyAlignment="1" applyProtection="1">
      <alignment horizontal="center" vertical="center" wrapText="1" readingOrder="1"/>
      <protection locked="0"/>
    </xf>
    <xf numFmtId="0" fontId="72" fillId="0" borderId="10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top" wrapText="1"/>
      <protection locked="0"/>
    </xf>
    <xf numFmtId="0" fontId="72" fillId="0" borderId="15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  <xf numFmtId="0" fontId="72" fillId="34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64" applyFont="1" applyBorder="1" applyAlignment="1">
      <alignment horizontal="center" vertical="center"/>
      <protection/>
    </xf>
    <xf numFmtId="0" fontId="16" fillId="0" borderId="10" xfId="64" applyFont="1" applyBorder="1">
      <alignment/>
      <protection/>
    </xf>
    <xf numFmtId="0" fontId="7" fillId="0" borderId="10" xfId="64" applyFont="1" applyBorder="1" applyAlignment="1">
      <alignment horizontal="left" vertical="center"/>
      <protection/>
    </xf>
    <xf numFmtId="0" fontId="17" fillId="0" borderId="10" xfId="64" applyBorder="1" applyAlignment="1">
      <alignment horizontal="left" vertical="center"/>
      <protection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9" fontId="7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73" fillId="0" borderId="10" xfId="0" applyNumberFormat="1" applyFont="1" applyBorder="1" applyAlignment="1">
      <alignment horizontal="left"/>
    </xf>
    <xf numFmtId="0" fontId="7" fillId="0" borderId="10" xfId="52" applyFont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left"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25" fillId="0" borderId="10" xfId="52" applyFont="1" applyBorder="1" applyAlignment="1">
      <alignment vertical="center" wrapText="1"/>
      <protection/>
    </xf>
    <xf numFmtId="0" fontId="7" fillId="0" borderId="10" xfId="52" applyFont="1" applyBorder="1" applyAlignment="1">
      <alignment vertical="center" wrapText="1"/>
      <protection/>
    </xf>
    <xf numFmtId="0" fontId="10" fillId="0" borderId="10" xfId="52" applyFont="1" applyBorder="1" applyAlignment="1">
      <alignment vertical="center"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4" fillId="35" borderId="0" xfId="0" applyFont="1" applyFill="1" applyAlignment="1" applyProtection="1">
      <alignment horizontal="center" vertical="center" wrapText="1" readingOrder="1"/>
      <protection locked="0"/>
    </xf>
    <xf numFmtId="0" fontId="22" fillId="35" borderId="0" xfId="0" applyFont="1" applyFill="1" applyAlignment="1" applyProtection="1">
      <alignment horizontal="left" vertical="center" wrapText="1" readingOrder="1"/>
      <protection locked="0"/>
    </xf>
    <xf numFmtId="0" fontId="22" fillId="35" borderId="0" xfId="0" applyFont="1" applyFill="1" applyBorder="1" applyAlignment="1" applyProtection="1">
      <alignment horizontal="right" vertical="center" wrapText="1" readingOrder="1"/>
      <protection locked="0"/>
    </xf>
    <xf numFmtId="0" fontId="6" fillId="0" borderId="18" xfId="0" applyFont="1" applyBorder="1" applyAlignment="1" applyProtection="1">
      <alignment horizontal="center" vertical="center" wrapText="1" readingOrder="1"/>
      <protection locked="0"/>
    </xf>
    <xf numFmtId="0" fontId="17" fillId="0" borderId="19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horizontal="center" vertical="center" wrapText="1" readingOrder="1"/>
      <protection locked="0"/>
    </xf>
    <xf numFmtId="0" fontId="6" fillId="0" borderId="27" xfId="0" applyFont="1" applyBorder="1" applyAlignment="1" applyProtection="1">
      <alignment horizontal="center" vertical="center" wrapText="1" readingOrder="1"/>
      <protection locked="0"/>
    </xf>
    <xf numFmtId="0" fontId="6" fillId="0" borderId="28" xfId="0" applyFont="1" applyBorder="1" applyAlignment="1" applyProtection="1">
      <alignment horizontal="center" vertical="center" wrapText="1" readingOrder="1"/>
      <protection locked="0"/>
    </xf>
    <xf numFmtId="0" fontId="6" fillId="0" borderId="29" xfId="0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22" fillId="0" borderId="18" xfId="0" applyFont="1" applyBorder="1" applyAlignment="1" applyProtection="1">
      <alignment horizontal="right" vertical="center" wrapText="1" readingOrder="1"/>
      <protection locked="0"/>
    </xf>
    <xf numFmtId="0" fontId="22" fillId="0" borderId="23" xfId="0" applyFont="1" applyBorder="1" applyAlignment="1" applyProtection="1">
      <alignment vertical="center" wrapText="1" readingOrder="1"/>
      <protection locked="0"/>
    </xf>
    <xf numFmtId="180" fontId="22" fillId="0" borderId="21" xfId="0" applyNumberFormat="1" applyFont="1" applyBorder="1" applyAlignment="1" applyProtection="1">
      <alignment horizontal="right" vertical="center" wrapText="1" readingOrder="1"/>
      <protection locked="0"/>
    </xf>
    <xf numFmtId="182" fontId="22" fillId="0" borderId="30" xfId="0" applyNumberFormat="1" applyFont="1" applyBorder="1" applyAlignment="1" applyProtection="1">
      <alignment horizontal="right" vertical="center" wrapText="1" readingOrder="1"/>
      <protection locked="0"/>
    </xf>
    <xf numFmtId="182" fontId="22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4" xfId="0" applyFont="1" applyBorder="1" applyAlignment="1">
      <alignment horizontal="left" vertical="center" wrapText="1"/>
    </xf>
    <xf numFmtId="0" fontId="22" fillId="0" borderId="18" xfId="0" applyFont="1" applyBorder="1" applyAlignment="1" applyProtection="1">
      <alignment vertical="center" wrapText="1" readingOrder="1"/>
      <protection locked="0"/>
    </xf>
    <xf numFmtId="180" fontId="22" fillId="0" borderId="18" xfId="0" applyNumberFormat="1" applyFont="1" applyBorder="1" applyAlignment="1" applyProtection="1">
      <alignment horizontal="right" vertical="center" wrapText="1" readingOrder="1"/>
      <protection locked="0"/>
    </xf>
    <xf numFmtId="182" fontId="22" fillId="0" borderId="29" xfId="0" applyNumberFormat="1" applyFont="1" applyBorder="1" applyAlignment="1" applyProtection="1">
      <alignment horizontal="right" vertical="center" wrapText="1" readingOrder="1"/>
      <protection locked="0"/>
    </xf>
    <xf numFmtId="182" fontId="2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15" xfId="0" applyFont="1" applyBorder="1" applyAlignment="1">
      <alignment horizontal="left" vertical="center" wrapText="1"/>
    </xf>
    <xf numFmtId="0" fontId="22" fillId="34" borderId="18" xfId="0" applyFont="1" applyFill="1" applyBorder="1" applyAlignment="1" applyProtection="1">
      <alignment horizontal="left" vertical="center" wrapText="1" readingOrder="1"/>
      <protection locked="0"/>
    </xf>
    <xf numFmtId="0" fontId="22" fillId="0" borderId="10" xfId="0" applyFont="1" applyBorder="1" applyAlignment="1" applyProtection="1">
      <alignment vertical="center" wrapText="1" readingOrder="1"/>
      <protection locked="0"/>
    </xf>
    <xf numFmtId="0" fontId="22" fillId="0" borderId="29" xfId="0" applyFont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 readingOrder="1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1" fontId="22" fillId="0" borderId="30" xfId="0" applyNumberFormat="1" applyFont="1" applyBorder="1" applyAlignment="1" applyProtection="1">
      <alignment horizontal="right" vertical="center" wrapText="1" readingOrder="1"/>
      <protection locked="0"/>
    </xf>
    <xf numFmtId="181" fontId="22" fillId="0" borderId="29" xfId="0" applyNumberFormat="1" applyFont="1" applyBorder="1" applyAlignment="1" applyProtection="1">
      <alignment horizontal="right" vertical="center" wrapText="1" readingOrder="1"/>
      <protection locked="0"/>
    </xf>
    <xf numFmtId="181" fontId="22" fillId="0" borderId="18" xfId="0" applyNumberFormat="1" applyFont="1" applyBorder="1" applyAlignment="1" applyProtection="1">
      <alignment horizontal="left" vertical="center" wrapText="1" readingOrder="1"/>
      <protection locked="0"/>
    </xf>
    <xf numFmtId="0" fontId="6" fillId="0" borderId="22" xfId="0" applyFont="1" applyBorder="1" applyAlignment="1" applyProtection="1">
      <alignment horizontal="center" vertical="center" wrapText="1" readingOrder="1"/>
      <protection locked="0"/>
    </xf>
    <xf numFmtId="0" fontId="6" fillId="0" borderId="31" xfId="0" applyFont="1" applyBorder="1" applyAlignment="1" applyProtection="1">
      <alignment horizontal="right" vertical="center" wrapText="1" readingOrder="1"/>
      <protection locked="0"/>
    </xf>
    <xf numFmtId="0" fontId="10" fillId="0" borderId="14" xfId="0" applyFont="1" applyBorder="1" applyAlignment="1">
      <alignment horizontal="center"/>
    </xf>
    <xf numFmtId="180" fontId="6" fillId="0" borderId="32" xfId="0" applyNumberFormat="1" applyFont="1" applyBorder="1" applyAlignment="1" applyProtection="1">
      <alignment horizontal="right" vertical="center" wrapText="1" readingOrder="1"/>
      <protection locked="0"/>
    </xf>
    <xf numFmtId="180" fontId="6" fillId="0" borderId="22" xfId="0" applyNumberFormat="1" applyFont="1" applyBorder="1" applyAlignment="1" applyProtection="1">
      <alignment horizontal="right" vertical="center" wrapText="1" readingOrder="1"/>
      <protection locked="0"/>
    </xf>
    <xf numFmtId="182" fontId="6" fillId="0" borderId="31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16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8" fillId="0" borderId="0" xfId="0" applyFont="1" applyAlignment="1">
      <alignment horizontal="left" vertic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73" fillId="34" borderId="0" xfId="0" applyFont="1" applyFill="1" applyAlignment="1">
      <alignment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14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wrapText="1"/>
    </xf>
    <xf numFmtId="0" fontId="78" fillId="0" borderId="14" xfId="0" applyFont="1" applyBorder="1" applyAlignment="1">
      <alignment horizontal="center" vertical="center" wrapText="1"/>
    </xf>
    <xf numFmtId="0" fontId="77" fillId="34" borderId="14" xfId="0" applyFont="1" applyFill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wrapText="1"/>
    </xf>
    <xf numFmtId="0" fontId="78" fillId="34" borderId="16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left"/>
    </xf>
    <xf numFmtId="0" fontId="73" fillId="0" borderId="10" xfId="0" applyFont="1" applyBorder="1" applyAlignment="1">
      <alignment/>
    </xf>
    <xf numFmtId="0" fontId="73" fillId="34" borderId="10" xfId="0" applyFont="1" applyFill="1" applyBorder="1" applyAlignment="1">
      <alignment/>
    </xf>
    <xf numFmtId="0" fontId="77" fillId="0" borderId="11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" fillId="0" borderId="25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3" fillId="0" borderId="0" xfId="0" applyFont="1" applyAlignment="1">
      <alignment horizontal="right"/>
    </xf>
    <xf numFmtId="0" fontId="7" fillId="0" borderId="28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8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22" fillId="0" borderId="34" xfId="0" applyFont="1" applyBorder="1" applyAlignment="1" applyProtection="1">
      <alignment vertical="center" wrapText="1" readingOrder="1"/>
      <protection locked="0"/>
    </xf>
    <xf numFmtId="0" fontId="22" fillId="0" borderId="14" xfId="0" applyFont="1" applyBorder="1" applyAlignment="1" applyProtection="1">
      <alignment vertical="center" wrapText="1" readingOrder="1"/>
      <protection locked="0"/>
    </xf>
    <xf numFmtId="0" fontId="22" fillId="0" borderId="22" xfId="0" applyFont="1" applyBorder="1" applyAlignment="1" applyProtection="1">
      <alignment vertical="center" wrapText="1" readingOrder="1"/>
      <protection locked="0"/>
    </xf>
    <xf numFmtId="0" fontId="28" fillId="0" borderId="18" xfId="0" applyFont="1" applyBorder="1" applyAlignment="1" applyProtection="1">
      <alignment vertical="center" wrapText="1" readingOrder="1"/>
      <protection locked="0"/>
    </xf>
    <xf numFmtId="0" fontId="11" fillId="0" borderId="14" xfId="0" applyFont="1" applyBorder="1" applyAlignment="1">
      <alignment vertical="center"/>
    </xf>
    <xf numFmtId="0" fontId="29" fillId="0" borderId="22" xfId="0" applyFont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8" xfId="64" applyFont="1" applyBorder="1" applyAlignment="1" applyProtection="1" quotePrefix="1">
      <alignment horizontal="center" vertical="center" wrapText="1" readingOrder="1"/>
      <protection locked="0"/>
    </xf>
    <xf numFmtId="0" fontId="22" fillId="0" borderId="22" xfId="64" applyFont="1" applyBorder="1" applyAlignment="1" applyProtection="1" quotePrefix="1">
      <alignment horizontal="center" vertical="center" wrapText="1" readingOrder="1"/>
      <protection locked="0"/>
    </xf>
    <xf numFmtId="0" fontId="22" fillId="0" borderId="18" xfId="0" applyFont="1" applyBorder="1" applyAlignment="1" applyProtection="1" quotePrefix="1">
      <alignment horizontal="center" vertical="center" wrapText="1" readingOrder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C19" sqref="C19:J19"/>
    </sheetView>
  </sheetViews>
  <sheetFormatPr defaultColWidth="9.33203125" defaultRowHeight="12.75"/>
  <cols>
    <col min="7" max="7" width="30.5" style="0" customWidth="1"/>
    <col min="10" max="10" width="18.33203125" style="0" customWidth="1"/>
  </cols>
  <sheetData>
    <row r="1" ht="12.75">
      <c r="A1" s="288" t="s">
        <v>0</v>
      </c>
    </row>
    <row r="2" ht="20.25">
      <c r="A2" s="33"/>
    </row>
    <row r="4" spans="3:10" ht="12.75">
      <c r="C4" s="289" t="s">
        <v>1</v>
      </c>
      <c r="D4" s="289"/>
      <c r="E4" s="289"/>
      <c r="F4" s="289"/>
      <c r="G4" s="289"/>
      <c r="H4" s="289"/>
      <c r="I4" s="289"/>
      <c r="J4" s="289"/>
    </row>
    <row r="5" spans="3:10" ht="12.75">
      <c r="C5" s="289"/>
      <c r="D5" s="289"/>
      <c r="E5" s="289"/>
      <c r="F5" s="289"/>
      <c r="G5" s="289"/>
      <c r="H5" s="289"/>
      <c r="I5" s="289"/>
      <c r="J5" s="289"/>
    </row>
    <row r="6" spans="3:10" ht="12.75">
      <c r="C6" s="289"/>
      <c r="D6" s="289"/>
      <c r="E6" s="289"/>
      <c r="F6" s="289"/>
      <c r="G6" s="289"/>
      <c r="H6" s="289"/>
      <c r="I6" s="289"/>
      <c r="J6" s="289"/>
    </row>
    <row r="19" spans="3:10" ht="20.25">
      <c r="C19" s="290" t="s">
        <v>2</v>
      </c>
      <c r="D19" s="290"/>
      <c r="E19" s="290"/>
      <c r="F19" s="290"/>
      <c r="G19" s="290"/>
      <c r="H19" s="290"/>
      <c r="I19" s="290"/>
      <c r="J19" s="290"/>
    </row>
    <row r="24" spans="3:10" ht="12.75">
      <c r="C24" s="291" t="s">
        <v>3</v>
      </c>
      <c r="D24" s="292"/>
      <c r="E24" s="292"/>
      <c r="I24" s="291" t="s">
        <v>4</v>
      </c>
      <c r="J24" s="292"/>
    </row>
  </sheetData>
  <sheetProtection/>
  <mergeCells count="4">
    <mergeCell ref="C19:J19"/>
    <mergeCell ref="C24:E24"/>
    <mergeCell ref="I24:J24"/>
    <mergeCell ref="C4:J6"/>
  </mergeCells>
  <printOptions/>
  <pageMargins left="0.7" right="0.7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2" sqref="A2:H2"/>
    </sheetView>
  </sheetViews>
  <sheetFormatPr defaultColWidth="9.33203125" defaultRowHeight="12.75"/>
  <cols>
    <col min="1" max="3" width="6.5" style="1" customWidth="1"/>
    <col min="4" max="4" width="28.83203125" style="1" customWidth="1"/>
    <col min="5" max="8" width="20.16015625" style="1" customWidth="1"/>
    <col min="9" max="16384" width="9.33203125" style="1" customWidth="1"/>
  </cols>
  <sheetData>
    <row r="1" spans="1:4" ht="16.5" customHeight="1">
      <c r="A1" s="2" t="s">
        <v>345</v>
      </c>
      <c r="B1" s="3"/>
      <c r="C1" s="3"/>
      <c r="D1" s="3"/>
    </row>
    <row r="2" spans="1:8" ht="20.25">
      <c r="A2" s="4" t="s">
        <v>346</v>
      </c>
      <c r="B2" s="4"/>
      <c r="C2" s="4"/>
      <c r="D2" s="4"/>
      <c r="E2" s="4"/>
      <c r="F2" s="4"/>
      <c r="G2" s="4"/>
      <c r="H2" s="4"/>
    </row>
    <row r="3" ht="12.75">
      <c r="H3" s="5" t="s">
        <v>8</v>
      </c>
    </row>
    <row r="4" spans="1:8" ht="13.5">
      <c r="A4" s="6" t="s">
        <v>144</v>
      </c>
      <c r="B4" s="6"/>
      <c r="C4" s="6"/>
      <c r="D4" s="6" t="s">
        <v>145</v>
      </c>
      <c r="E4" s="7" t="s">
        <v>347</v>
      </c>
      <c r="F4" s="8"/>
      <c r="G4" s="9"/>
      <c r="H4" s="10" t="s">
        <v>11</v>
      </c>
    </row>
    <row r="5" spans="1:8" ht="13.5">
      <c r="A5" s="6"/>
      <c r="B5" s="6"/>
      <c r="C5" s="6"/>
      <c r="D5" s="6"/>
      <c r="E5" s="10" t="s">
        <v>113</v>
      </c>
      <c r="F5" s="10" t="s">
        <v>117</v>
      </c>
      <c r="G5" s="10" t="s">
        <v>118</v>
      </c>
      <c r="H5" s="11" t="s">
        <v>348</v>
      </c>
    </row>
    <row r="6" spans="1:8" ht="12.75">
      <c r="A6" s="12">
        <v>206</v>
      </c>
      <c r="B6" s="12"/>
      <c r="C6" s="12"/>
      <c r="D6" s="13" t="s">
        <v>349</v>
      </c>
      <c r="E6" s="14">
        <f aca="true" t="shared" si="0" ref="E6:E12">F6+G6</f>
        <v>0</v>
      </c>
      <c r="F6" s="14">
        <v>0</v>
      </c>
      <c r="G6" s="14">
        <v>0</v>
      </c>
      <c r="H6" s="15"/>
    </row>
    <row r="7" spans="1:8" ht="12.75">
      <c r="A7" s="12">
        <v>206</v>
      </c>
      <c r="B7" s="12">
        <v>10</v>
      </c>
      <c r="C7" s="12"/>
      <c r="D7" s="13" t="s">
        <v>350</v>
      </c>
      <c r="E7" s="14">
        <f t="shared" si="0"/>
        <v>0</v>
      </c>
      <c r="F7" s="14">
        <v>0</v>
      </c>
      <c r="G7" s="14">
        <v>0</v>
      </c>
      <c r="H7" s="15"/>
    </row>
    <row r="8" spans="1:8" ht="12.75">
      <c r="A8" s="12">
        <v>206</v>
      </c>
      <c r="B8" s="12">
        <v>10</v>
      </c>
      <c r="C8" s="12" t="s">
        <v>68</v>
      </c>
      <c r="D8" s="13" t="s">
        <v>351</v>
      </c>
      <c r="E8" s="14">
        <f t="shared" si="0"/>
        <v>0</v>
      </c>
      <c r="F8" s="14">
        <v>0</v>
      </c>
      <c r="G8" s="14">
        <v>0</v>
      </c>
      <c r="H8" s="15"/>
    </row>
    <row r="9" spans="1:8" ht="12.75">
      <c r="A9" s="16" t="s">
        <v>352</v>
      </c>
      <c r="B9" s="16"/>
      <c r="C9" s="16"/>
      <c r="D9" s="14"/>
      <c r="E9" s="14">
        <f t="shared" si="0"/>
        <v>0</v>
      </c>
      <c r="F9" s="14">
        <v>0</v>
      </c>
      <c r="G9" s="14">
        <v>0</v>
      </c>
      <c r="H9" s="15"/>
    </row>
    <row r="10" spans="1:8" ht="12.75">
      <c r="A10" s="16"/>
      <c r="B10" s="16"/>
      <c r="C10" s="16"/>
      <c r="D10" s="14"/>
      <c r="E10" s="14">
        <f t="shared" si="0"/>
        <v>0</v>
      </c>
      <c r="F10" s="14">
        <v>0</v>
      </c>
      <c r="G10" s="14">
        <v>0</v>
      </c>
      <c r="H10" s="15"/>
    </row>
    <row r="11" spans="1:8" ht="12.75">
      <c r="A11" s="16"/>
      <c r="B11" s="16"/>
      <c r="C11" s="16"/>
      <c r="D11" s="14"/>
      <c r="E11" s="14">
        <f t="shared" si="0"/>
        <v>0</v>
      </c>
      <c r="F11" s="14">
        <v>0</v>
      </c>
      <c r="G11" s="14">
        <v>0</v>
      </c>
      <c r="H11" s="15"/>
    </row>
    <row r="12" spans="1:8" ht="13.5">
      <c r="A12" s="16"/>
      <c r="B12" s="16"/>
      <c r="C12" s="16"/>
      <c r="D12" s="10" t="s">
        <v>113</v>
      </c>
      <c r="E12" s="14">
        <f t="shared" si="0"/>
        <v>0</v>
      </c>
      <c r="F12" s="14">
        <f>SUM(F6:F11)</f>
        <v>0</v>
      </c>
      <c r="G12" s="14">
        <f>SUM(G6:G11)</f>
        <v>0</v>
      </c>
      <c r="H12" s="17"/>
    </row>
  </sheetData>
  <sheetProtection/>
  <mergeCells count="5">
    <mergeCell ref="A2:H2"/>
    <mergeCell ref="E4:G4"/>
    <mergeCell ref="D4:D5"/>
    <mergeCell ref="H5:H12"/>
    <mergeCell ref="A4:C5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7" sqref="A7"/>
    </sheetView>
  </sheetViews>
  <sheetFormatPr defaultColWidth="9.33203125" defaultRowHeight="12.75"/>
  <cols>
    <col min="1" max="1" width="50.83203125" style="55" customWidth="1"/>
    <col min="2" max="2" width="15.16015625" style="55" customWidth="1"/>
    <col min="3" max="3" width="45.83203125" style="55" customWidth="1"/>
    <col min="4" max="4" width="17.83203125" style="55" customWidth="1"/>
    <col min="5" max="5" width="25.83203125" style="55" customWidth="1"/>
    <col min="6" max="6" width="21" style="55" customWidth="1"/>
    <col min="7" max="16384" width="9.33203125" style="55" customWidth="1"/>
  </cols>
  <sheetData>
    <row r="1" ht="12.75">
      <c r="A1" s="2" t="s">
        <v>5</v>
      </c>
    </row>
    <row r="2" ht="12.75">
      <c r="A2" s="34"/>
    </row>
    <row r="3" spans="1:5" ht="30" customHeight="1">
      <c r="A3" s="35" t="s">
        <v>6</v>
      </c>
      <c r="B3" s="35"/>
      <c r="C3" s="35"/>
      <c r="D3" s="35"/>
      <c r="E3" s="35"/>
    </row>
    <row r="4" spans="1:5" ht="12.75">
      <c r="A4" s="278" t="s">
        <v>7</v>
      </c>
      <c r="B4" s="279"/>
      <c r="C4" s="279"/>
      <c r="E4" s="176" t="s">
        <v>8</v>
      </c>
    </row>
    <row r="5" spans="1:5" s="277" customFormat="1" ht="19.5" customHeight="1">
      <c r="A5" s="41" t="s">
        <v>9</v>
      </c>
      <c r="B5" s="47"/>
      <c r="C5" s="41" t="s">
        <v>10</v>
      </c>
      <c r="D5" s="47"/>
      <c r="E5" s="41" t="s">
        <v>11</v>
      </c>
    </row>
    <row r="6" spans="1:5" s="277" customFormat="1" ht="19.5" customHeight="1">
      <c r="A6" s="280" t="s">
        <v>12</v>
      </c>
      <c r="B6" s="41" t="s">
        <v>13</v>
      </c>
      <c r="C6" s="41" t="s">
        <v>12</v>
      </c>
      <c r="D6" s="41" t="s">
        <v>13</v>
      </c>
      <c r="E6" s="47"/>
    </row>
    <row r="7" spans="1:5" ht="20.25" customHeight="1">
      <c r="A7" s="281" t="s">
        <v>14</v>
      </c>
      <c r="B7" s="229">
        <v>1318.16</v>
      </c>
      <c r="C7" s="282" t="s">
        <v>15</v>
      </c>
      <c r="D7" s="229">
        <v>377.69</v>
      </c>
      <c r="E7" s="229"/>
    </row>
    <row r="8" spans="1:5" ht="30" customHeight="1">
      <c r="A8" s="221" t="s">
        <v>16</v>
      </c>
      <c r="B8" s="229">
        <v>0</v>
      </c>
      <c r="C8" s="221" t="s">
        <v>17</v>
      </c>
      <c r="D8" s="229">
        <v>0</v>
      </c>
      <c r="E8" s="229"/>
    </row>
    <row r="9" spans="1:5" ht="20.25" customHeight="1">
      <c r="A9" s="283" t="s">
        <v>18</v>
      </c>
      <c r="B9" s="229">
        <v>0</v>
      </c>
      <c r="C9" s="221" t="s">
        <v>19</v>
      </c>
      <c r="D9" s="229">
        <v>0</v>
      </c>
      <c r="E9" s="229"/>
    </row>
    <row r="10" spans="1:5" ht="20.25" customHeight="1">
      <c r="A10" s="227" t="s">
        <v>20</v>
      </c>
      <c r="B10" s="229">
        <v>0</v>
      </c>
      <c r="C10" s="221" t="s">
        <v>21</v>
      </c>
      <c r="D10" s="229">
        <v>0</v>
      </c>
      <c r="E10" s="229"/>
    </row>
    <row r="11" spans="1:5" ht="20.25" customHeight="1">
      <c r="A11" s="227" t="s">
        <v>22</v>
      </c>
      <c r="B11" s="229">
        <v>0</v>
      </c>
      <c r="C11" s="283" t="s">
        <v>23</v>
      </c>
      <c r="D11" s="229">
        <v>0</v>
      </c>
      <c r="E11" s="229"/>
    </row>
    <row r="12" spans="1:5" ht="19.5" customHeight="1">
      <c r="A12" s="227"/>
      <c r="B12" s="229"/>
      <c r="C12" s="221" t="s">
        <v>24</v>
      </c>
      <c r="D12" s="229">
        <v>0</v>
      </c>
      <c r="E12" s="229"/>
    </row>
    <row r="13" spans="1:5" ht="19.5" customHeight="1">
      <c r="A13" s="229"/>
      <c r="B13" s="229"/>
      <c r="C13" s="221" t="s">
        <v>25</v>
      </c>
      <c r="D13" s="229">
        <v>0</v>
      </c>
      <c r="E13" s="229"/>
    </row>
    <row r="14" spans="1:5" ht="19.5" customHeight="1">
      <c r="A14" s="231"/>
      <c r="B14" s="229"/>
      <c r="C14" s="221" t="s">
        <v>26</v>
      </c>
      <c r="D14" s="229">
        <v>124.16</v>
      </c>
      <c r="E14" s="229"/>
    </row>
    <row r="15" spans="1:5" ht="19.5" customHeight="1">
      <c r="A15" s="232"/>
      <c r="B15" s="229"/>
      <c r="C15" s="221" t="s">
        <v>27</v>
      </c>
      <c r="D15" s="229">
        <v>77.59</v>
      </c>
      <c r="E15" s="229"/>
    </row>
    <row r="16" spans="1:5" ht="19.5" customHeight="1">
      <c r="A16" s="232"/>
      <c r="B16" s="229"/>
      <c r="C16" s="221" t="s">
        <v>28</v>
      </c>
      <c r="D16" s="229">
        <v>0</v>
      </c>
      <c r="E16" s="229"/>
    </row>
    <row r="17" spans="1:5" ht="19.5" customHeight="1" hidden="1">
      <c r="A17" s="233"/>
      <c r="B17" s="229"/>
      <c r="C17" s="221" t="s">
        <v>29</v>
      </c>
      <c r="D17" s="229">
        <v>0</v>
      </c>
      <c r="E17" s="229"/>
    </row>
    <row r="18" spans="1:5" ht="19.5" customHeight="1" hidden="1">
      <c r="A18" s="229"/>
      <c r="B18" s="229"/>
      <c r="C18" s="221" t="s">
        <v>30</v>
      </c>
      <c r="D18" s="229">
        <v>0</v>
      </c>
      <c r="E18" s="229"/>
    </row>
    <row r="19" spans="1:5" ht="19.5" customHeight="1" hidden="1">
      <c r="A19" s="231"/>
      <c r="B19" s="229"/>
      <c r="C19" s="221" t="s">
        <v>31</v>
      </c>
      <c r="D19" s="229">
        <v>0</v>
      </c>
      <c r="E19" s="229"/>
    </row>
    <row r="20" spans="1:5" ht="19.5" customHeight="1" hidden="1">
      <c r="A20" s="232"/>
      <c r="B20" s="229"/>
      <c r="C20" s="221" t="s">
        <v>32</v>
      </c>
      <c r="D20" s="229">
        <v>0</v>
      </c>
      <c r="E20" s="229"/>
    </row>
    <row r="21" spans="1:5" ht="19.5" customHeight="1" hidden="1">
      <c r="A21" s="232"/>
      <c r="B21" s="229"/>
      <c r="C21" s="221" t="s">
        <v>33</v>
      </c>
      <c r="D21" s="229">
        <v>0</v>
      </c>
      <c r="E21" s="229"/>
    </row>
    <row r="22" spans="1:5" ht="19.5" customHeight="1" hidden="1">
      <c r="A22" s="233"/>
      <c r="B22" s="229"/>
      <c r="C22" s="221" t="s">
        <v>34</v>
      </c>
      <c r="D22" s="229">
        <v>0</v>
      </c>
      <c r="E22" s="229"/>
    </row>
    <row r="23" spans="1:5" ht="19.5" customHeight="1" hidden="1">
      <c r="A23" s="229"/>
      <c r="B23" s="229"/>
      <c r="C23" s="221" t="s">
        <v>35</v>
      </c>
      <c r="D23" s="229">
        <v>0</v>
      </c>
      <c r="E23" s="229"/>
    </row>
    <row r="24" spans="1:5" ht="19.5" customHeight="1" hidden="1">
      <c r="A24" s="231"/>
      <c r="B24" s="229"/>
      <c r="C24" s="221" t="s">
        <v>36</v>
      </c>
      <c r="D24" s="229">
        <v>0</v>
      </c>
      <c r="E24" s="229"/>
    </row>
    <row r="25" spans="1:5" ht="19.5" customHeight="1" hidden="1">
      <c r="A25" s="232"/>
      <c r="B25" s="229"/>
      <c r="C25" s="221" t="s">
        <v>37</v>
      </c>
      <c r="D25" s="229">
        <v>0</v>
      </c>
      <c r="E25" s="229"/>
    </row>
    <row r="26" spans="1:5" ht="19.5" customHeight="1" hidden="1">
      <c r="A26" s="232"/>
      <c r="B26" s="229"/>
      <c r="C26" s="221" t="s">
        <v>38</v>
      </c>
      <c r="D26" s="229">
        <v>0</v>
      </c>
      <c r="E26" s="229"/>
    </row>
    <row r="27" spans="1:5" ht="19.5" customHeight="1" hidden="1">
      <c r="A27" s="233"/>
      <c r="B27" s="229"/>
      <c r="C27" s="221" t="s">
        <v>39</v>
      </c>
      <c r="D27" s="229">
        <v>0</v>
      </c>
      <c r="E27" s="229"/>
    </row>
    <row r="28" spans="1:5" ht="19.5" customHeight="1" hidden="1">
      <c r="A28" s="229"/>
      <c r="B28" s="229"/>
      <c r="C28" s="221" t="s">
        <v>40</v>
      </c>
      <c r="D28" s="229">
        <v>0</v>
      </c>
      <c r="E28" s="229"/>
    </row>
    <row r="29" spans="1:5" ht="19.5" customHeight="1">
      <c r="A29" s="231"/>
      <c r="B29" s="229"/>
      <c r="C29" s="185" t="s">
        <v>29</v>
      </c>
      <c r="D29" s="229">
        <v>349.34</v>
      </c>
      <c r="E29" s="229"/>
    </row>
    <row r="30" spans="1:5" ht="19.5" customHeight="1">
      <c r="A30" s="232"/>
      <c r="B30" s="229"/>
      <c r="C30" s="229" t="s">
        <v>41</v>
      </c>
      <c r="D30" s="229"/>
      <c r="E30" s="229"/>
    </row>
    <row r="31" spans="1:5" ht="19.5" customHeight="1">
      <c r="A31" s="232"/>
      <c r="B31" s="229"/>
      <c r="C31" s="185" t="s">
        <v>42</v>
      </c>
      <c r="D31" s="229">
        <v>112.21</v>
      </c>
      <c r="E31" s="229"/>
    </row>
    <row r="32" spans="1:5" ht="19.5" customHeight="1">
      <c r="A32" s="233"/>
      <c r="B32" s="229"/>
      <c r="C32" s="183" t="s">
        <v>43</v>
      </c>
      <c r="D32" s="229">
        <v>277.17</v>
      </c>
      <c r="E32" s="229"/>
    </row>
    <row r="33" spans="1:5" ht="19.5" customHeight="1">
      <c r="A33" s="221" t="s">
        <v>44</v>
      </c>
      <c r="B33" s="229">
        <f>SUM(B7:B11)</f>
        <v>1318.16</v>
      </c>
      <c r="C33" s="284" t="s">
        <v>45</v>
      </c>
      <c r="D33" s="229">
        <f>SUM(D7:D32)</f>
        <v>1318.16</v>
      </c>
      <c r="E33" s="229"/>
    </row>
    <row r="34" spans="1:5" ht="19.5" customHeight="1">
      <c r="A34" s="221" t="s">
        <v>46</v>
      </c>
      <c r="B34" s="229"/>
      <c r="C34" s="284" t="s">
        <v>47</v>
      </c>
      <c r="D34" s="229">
        <v>0</v>
      </c>
      <c r="E34" s="229"/>
    </row>
    <row r="35" spans="1:5" ht="19.5" customHeight="1">
      <c r="A35" s="221"/>
      <c r="B35" s="229"/>
      <c r="C35" s="284"/>
      <c r="D35" s="229"/>
      <c r="E35" s="229"/>
    </row>
    <row r="36" spans="1:5" s="277" customFormat="1" ht="19.5" customHeight="1">
      <c r="A36" s="237" t="s">
        <v>48</v>
      </c>
      <c r="B36" s="285">
        <f>B33+B34</f>
        <v>1318.16</v>
      </c>
      <c r="C36" s="286" t="s">
        <v>49</v>
      </c>
      <c r="D36" s="285">
        <f>D33+D34</f>
        <v>1318.16</v>
      </c>
      <c r="E36" s="285"/>
    </row>
    <row r="37" spans="1:5" ht="12.75">
      <c r="A37" s="183" t="s">
        <v>50</v>
      </c>
      <c r="B37" s="287"/>
      <c r="C37" s="287"/>
      <c r="D37" s="287"/>
      <c r="E37" s="287"/>
    </row>
    <row r="38" spans="1:5" ht="12.75">
      <c r="A38" s="287"/>
      <c r="B38" s="287"/>
      <c r="C38" s="287"/>
      <c r="D38" s="287"/>
      <c r="E38" s="287"/>
    </row>
    <row r="41" ht="12.75">
      <c r="A41" s="34"/>
    </row>
  </sheetData>
  <sheetProtection/>
  <mergeCells count="5">
    <mergeCell ref="A3:E3"/>
    <mergeCell ref="A5:B5"/>
    <mergeCell ref="C5:D5"/>
    <mergeCell ref="E5:E6"/>
    <mergeCell ref="A37:E38"/>
  </mergeCells>
  <printOptions horizontalCentered="1"/>
  <pageMargins left="0.39305555555555555" right="0.39305555555555555" top="0.5902777777777778" bottom="0.3930555555555555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9">
      <selection activeCell="G35" sqref="G35"/>
    </sheetView>
  </sheetViews>
  <sheetFormatPr defaultColWidth="9.33203125" defaultRowHeight="12.75"/>
  <cols>
    <col min="1" max="3" width="4.5" style="1" customWidth="1"/>
    <col min="4" max="4" width="35.16015625" style="1" customWidth="1"/>
    <col min="5" max="6" width="9.33203125" style="1" customWidth="1"/>
    <col min="7" max="7" width="15" style="1" customWidth="1"/>
    <col min="8" max="8" width="13.16015625" style="1" customWidth="1"/>
    <col min="9" max="9" width="11.5" style="1" customWidth="1"/>
    <col min="10" max="11" width="9.33203125" style="1" customWidth="1"/>
    <col min="12" max="12" width="13.33203125" style="1" customWidth="1"/>
    <col min="13" max="16384" width="9.33203125" style="1" customWidth="1"/>
  </cols>
  <sheetData>
    <row r="1" spans="1:3" ht="22.5" customHeight="1">
      <c r="A1" s="273" t="s">
        <v>51</v>
      </c>
      <c r="B1" s="273"/>
      <c r="C1" s="273"/>
    </row>
    <row r="2" spans="3:12" ht="12.75"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3:12" ht="20.25">
      <c r="C3" s="252" t="s">
        <v>52</v>
      </c>
      <c r="D3" s="253"/>
      <c r="E3" s="253"/>
      <c r="F3" s="253"/>
      <c r="G3" s="253"/>
      <c r="H3" s="253"/>
      <c r="I3" s="253"/>
      <c r="J3" s="253"/>
      <c r="K3" s="253"/>
      <c r="L3" s="253"/>
    </row>
    <row r="4" spans="3:12" ht="12.75">
      <c r="C4" s="250"/>
      <c r="D4" s="250"/>
      <c r="E4" s="250"/>
      <c r="F4" s="250"/>
      <c r="G4" s="250"/>
      <c r="H4" s="250"/>
      <c r="I4" s="250"/>
      <c r="J4" s="250"/>
      <c r="K4" s="250"/>
      <c r="L4" s="250" t="s">
        <v>53</v>
      </c>
    </row>
    <row r="5" spans="1:12" s="245" customFormat="1" ht="36.75" customHeight="1">
      <c r="A5" s="274" t="s">
        <v>54</v>
      </c>
      <c r="B5" s="274"/>
      <c r="C5" s="274"/>
      <c r="D5" s="274"/>
      <c r="E5" s="256" t="s">
        <v>55</v>
      </c>
      <c r="F5" s="256" t="s">
        <v>56</v>
      </c>
      <c r="G5" s="254" t="s">
        <v>57</v>
      </c>
      <c r="H5" s="254" t="s">
        <v>58</v>
      </c>
      <c r="I5" s="256" t="s">
        <v>59</v>
      </c>
      <c r="J5" s="257" t="s">
        <v>60</v>
      </c>
      <c r="K5" s="256" t="s">
        <v>61</v>
      </c>
      <c r="L5" s="256" t="s">
        <v>62</v>
      </c>
    </row>
    <row r="6" spans="1:12" s="245" customFormat="1" ht="36.75" customHeight="1">
      <c r="A6" s="275" t="s">
        <v>63</v>
      </c>
      <c r="B6" s="275" t="s">
        <v>64</v>
      </c>
      <c r="C6" s="275" t="s">
        <v>65</v>
      </c>
      <c r="D6" s="274" t="s">
        <v>66</v>
      </c>
      <c r="E6" s="258"/>
      <c r="F6" s="258"/>
      <c r="G6" s="258"/>
      <c r="H6" s="258"/>
      <c r="I6" s="258"/>
      <c r="J6" s="260"/>
      <c r="K6" s="258"/>
      <c r="L6" s="258"/>
    </row>
    <row r="7" spans="1:12" ht="19.5" customHeight="1">
      <c r="A7" s="14">
        <v>201</v>
      </c>
      <c r="B7" s="14"/>
      <c r="C7" s="261"/>
      <c r="D7" s="262" t="s">
        <v>67</v>
      </c>
      <c r="E7" s="14">
        <f aca="true" t="shared" si="0" ref="E7:E37">F7+G7+H7+I7+J7+K7</f>
        <v>377.69</v>
      </c>
      <c r="F7" s="262">
        <v>0</v>
      </c>
      <c r="G7" s="262">
        <f>G8+G10+G13</f>
        <v>377.69</v>
      </c>
      <c r="H7" s="262">
        <v>0</v>
      </c>
      <c r="I7" s="262">
        <v>0</v>
      </c>
      <c r="J7" s="262">
        <v>0</v>
      </c>
      <c r="K7" s="262">
        <v>0</v>
      </c>
      <c r="L7" s="262"/>
    </row>
    <row r="8" spans="1:12" ht="19.5" customHeight="1">
      <c r="A8" s="14">
        <v>201</v>
      </c>
      <c r="B8" s="14" t="s">
        <v>68</v>
      </c>
      <c r="C8" s="261"/>
      <c r="D8" s="262" t="s">
        <v>69</v>
      </c>
      <c r="E8" s="14">
        <f t="shared" si="0"/>
        <v>0</v>
      </c>
      <c r="F8" s="262">
        <v>0</v>
      </c>
      <c r="G8" s="262">
        <v>0</v>
      </c>
      <c r="H8" s="262">
        <v>0</v>
      </c>
      <c r="I8" s="262">
        <v>0</v>
      </c>
      <c r="J8" s="262">
        <v>0</v>
      </c>
      <c r="K8" s="262">
        <v>0</v>
      </c>
      <c r="L8" s="262"/>
    </row>
    <row r="9" spans="1:12" ht="19.5" customHeight="1">
      <c r="A9" s="14" t="s">
        <v>70</v>
      </c>
      <c r="B9" s="14" t="s">
        <v>68</v>
      </c>
      <c r="C9" s="261" t="s">
        <v>68</v>
      </c>
      <c r="D9" s="262" t="s">
        <v>71</v>
      </c>
      <c r="E9" s="14">
        <f t="shared" si="0"/>
        <v>0</v>
      </c>
      <c r="F9" s="262">
        <v>0</v>
      </c>
      <c r="G9" s="262">
        <v>0</v>
      </c>
      <c r="H9" s="262">
        <v>0</v>
      </c>
      <c r="I9" s="262">
        <v>0</v>
      </c>
      <c r="J9" s="262">
        <v>0</v>
      </c>
      <c r="K9" s="262">
        <v>0</v>
      </c>
      <c r="L9" s="262"/>
    </row>
    <row r="10" spans="1:12" ht="19.5" customHeight="1">
      <c r="A10" s="16">
        <v>201</v>
      </c>
      <c r="B10" s="16" t="s">
        <v>72</v>
      </c>
      <c r="C10" s="187"/>
      <c r="D10" s="188" t="s">
        <v>73</v>
      </c>
      <c r="E10" s="14">
        <f t="shared" si="0"/>
        <v>318.5</v>
      </c>
      <c r="F10" s="262"/>
      <c r="G10" s="262">
        <f>SUM(G11:G12)</f>
        <v>318.5</v>
      </c>
      <c r="H10" s="262"/>
      <c r="I10" s="262"/>
      <c r="J10" s="262"/>
      <c r="K10" s="262"/>
      <c r="L10" s="262"/>
    </row>
    <row r="11" spans="1:12" ht="19.5" customHeight="1">
      <c r="A11" s="21" t="s">
        <v>70</v>
      </c>
      <c r="B11" s="21" t="s">
        <v>72</v>
      </c>
      <c r="C11" s="21" t="s">
        <v>68</v>
      </c>
      <c r="D11" s="183" t="s">
        <v>71</v>
      </c>
      <c r="E11" s="14">
        <f t="shared" si="0"/>
        <v>318.5</v>
      </c>
      <c r="F11" s="262"/>
      <c r="G11" s="262">
        <v>318.5</v>
      </c>
      <c r="H11" s="262"/>
      <c r="I11" s="262"/>
      <c r="J11" s="262"/>
      <c r="K11" s="262"/>
      <c r="L11" s="262"/>
    </row>
    <row r="12" spans="1:12" ht="19.5" customHeight="1">
      <c r="A12" s="21" t="s">
        <v>70</v>
      </c>
      <c r="B12" s="21" t="s">
        <v>72</v>
      </c>
      <c r="C12" s="21" t="s">
        <v>74</v>
      </c>
      <c r="D12" s="183" t="s">
        <v>75</v>
      </c>
      <c r="E12" s="14">
        <f t="shared" si="0"/>
        <v>0</v>
      </c>
      <c r="F12" s="262"/>
      <c r="G12" s="262"/>
      <c r="H12" s="262"/>
      <c r="I12" s="262"/>
      <c r="J12" s="262"/>
      <c r="K12" s="262"/>
      <c r="L12" s="262"/>
    </row>
    <row r="13" spans="1:12" ht="19.5" customHeight="1">
      <c r="A13" s="189">
        <v>201</v>
      </c>
      <c r="B13" s="16" t="s">
        <v>76</v>
      </c>
      <c r="C13" s="187"/>
      <c r="D13" s="190" t="s">
        <v>77</v>
      </c>
      <c r="E13" s="14">
        <f t="shared" si="0"/>
        <v>59.19</v>
      </c>
      <c r="F13" s="262"/>
      <c r="G13" s="262">
        <f>G14</f>
        <v>59.19</v>
      </c>
      <c r="H13" s="262"/>
      <c r="I13" s="262"/>
      <c r="J13" s="262"/>
      <c r="K13" s="262"/>
      <c r="L13" s="262"/>
    </row>
    <row r="14" spans="1:12" ht="19.5" customHeight="1">
      <c r="A14" s="21" t="s">
        <v>70</v>
      </c>
      <c r="B14" s="21" t="s">
        <v>76</v>
      </c>
      <c r="C14" s="21" t="s">
        <v>78</v>
      </c>
      <c r="D14" s="183" t="s">
        <v>79</v>
      </c>
      <c r="E14" s="14">
        <f t="shared" si="0"/>
        <v>59.19</v>
      </c>
      <c r="F14" s="262"/>
      <c r="G14" s="262">
        <v>59.19</v>
      </c>
      <c r="H14" s="262"/>
      <c r="I14" s="262"/>
      <c r="J14" s="262"/>
      <c r="K14" s="262"/>
      <c r="L14" s="262"/>
    </row>
    <row r="15" spans="1:12" ht="19.5" customHeight="1">
      <c r="A15" s="14">
        <v>208</v>
      </c>
      <c r="B15" s="14"/>
      <c r="C15" s="187"/>
      <c r="D15" s="191" t="s">
        <v>80</v>
      </c>
      <c r="E15" s="14">
        <f t="shared" si="0"/>
        <v>124.16</v>
      </c>
      <c r="F15" s="262"/>
      <c r="G15" s="262">
        <f>G16+G19</f>
        <v>124.16</v>
      </c>
      <c r="H15" s="262"/>
      <c r="I15" s="262"/>
      <c r="J15" s="262"/>
      <c r="K15" s="262"/>
      <c r="L15" s="262"/>
    </row>
    <row r="16" spans="1:12" ht="19.5" customHeight="1">
      <c r="A16" s="16">
        <v>208</v>
      </c>
      <c r="B16" s="16" t="s">
        <v>81</v>
      </c>
      <c r="C16" s="187"/>
      <c r="D16" s="192" t="s">
        <v>82</v>
      </c>
      <c r="E16" s="14">
        <f t="shared" si="0"/>
        <v>118.75</v>
      </c>
      <c r="F16" s="262"/>
      <c r="G16" s="262">
        <f>SUM(G17:G18)</f>
        <v>118.75</v>
      </c>
      <c r="H16" s="262"/>
      <c r="I16" s="262"/>
      <c r="J16" s="262"/>
      <c r="K16" s="262"/>
      <c r="L16" s="262"/>
    </row>
    <row r="17" spans="1:12" ht="19.5" customHeight="1">
      <c r="A17" s="21" t="s">
        <v>83</v>
      </c>
      <c r="B17" s="21" t="s">
        <v>81</v>
      </c>
      <c r="C17" s="21" t="s">
        <v>81</v>
      </c>
      <c r="D17" s="104" t="s">
        <v>84</v>
      </c>
      <c r="E17" s="14">
        <f t="shared" si="0"/>
        <v>112.18</v>
      </c>
      <c r="F17" s="262"/>
      <c r="G17" s="262">
        <v>112.18</v>
      </c>
      <c r="H17" s="262"/>
      <c r="I17" s="262"/>
      <c r="J17" s="262"/>
      <c r="K17" s="262"/>
      <c r="L17" s="262"/>
    </row>
    <row r="18" spans="1:12" ht="19.5" customHeight="1">
      <c r="A18" s="21" t="s">
        <v>83</v>
      </c>
      <c r="B18" s="21" t="s">
        <v>81</v>
      </c>
      <c r="C18" s="21" t="s">
        <v>76</v>
      </c>
      <c r="D18" s="104" t="s">
        <v>85</v>
      </c>
      <c r="E18" s="14">
        <f t="shared" si="0"/>
        <v>6.57</v>
      </c>
      <c r="F18" s="262"/>
      <c r="G18" s="262">
        <v>6.57</v>
      </c>
      <c r="H18" s="262"/>
      <c r="I18" s="262"/>
      <c r="J18" s="262"/>
      <c r="K18" s="262"/>
      <c r="L18" s="262"/>
    </row>
    <row r="19" spans="1:12" ht="19.5" customHeight="1">
      <c r="A19" s="16" t="s">
        <v>83</v>
      </c>
      <c r="B19" s="16" t="s">
        <v>86</v>
      </c>
      <c r="C19" s="187"/>
      <c r="D19" s="192" t="s">
        <v>87</v>
      </c>
      <c r="E19" s="14">
        <f t="shared" si="0"/>
        <v>5.41</v>
      </c>
      <c r="F19" s="262"/>
      <c r="G19" s="262">
        <f>SUM(G20:G21)</f>
        <v>5.41</v>
      </c>
      <c r="H19" s="262"/>
      <c r="I19" s="262"/>
      <c r="J19" s="262"/>
      <c r="K19" s="262"/>
      <c r="L19" s="262"/>
    </row>
    <row r="20" spans="1:12" ht="19.5" customHeight="1">
      <c r="A20" s="21" t="s">
        <v>83</v>
      </c>
      <c r="B20" s="21" t="s">
        <v>86</v>
      </c>
      <c r="C20" s="21" t="s">
        <v>68</v>
      </c>
      <c r="D20" s="104" t="s">
        <v>88</v>
      </c>
      <c r="E20" s="14">
        <f t="shared" si="0"/>
        <v>2.61</v>
      </c>
      <c r="F20" s="262"/>
      <c r="G20" s="262">
        <v>2.61</v>
      </c>
      <c r="H20" s="262"/>
      <c r="I20" s="262"/>
      <c r="J20" s="262"/>
      <c r="K20" s="262"/>
      <c r="L20" s="262"/>
    </row>
    <row r="21" spans="1:12" ht="19.5" customHeight="1">
      <c r="A21" s="21" t="s">
        <v>83</v>
      </c>
      <c r="B21" s="21" t="s">
        <v>86</v>
      </c>
      <c r="C21" s="21" t="s">
        <v>74</v>
      </c>
      <c r="D21" s="104" t="s">
        <v>89</v>
      </c>
      <c r="E21" s="14">
        <f t="shared" si="0"/>
        <v>2.8</v>
      </c>
      <c r="F21" s="262"/>
      <c r="G21" s="262">
        <v>2.8</v>
      </c>
      <c r="H21" s="262"/>
      <c r="I21" s="262"/>
      <c r="J21" s="262"/>
      <c r="K21" s="262"/>
      <c r="L21" s="262"/>
    </row>
    <row r="22" spans="1:12" ht="19.5" customHeight="1">
      <c r="A22" s="16" t="s">
        <v>90</v>
      </c>
      <c r="B22" s="16"/>
      <c r="C22" s="187"/>
      <c r="D22" s="191" t="s">
        <v>91</v>
      </c>
      <c r="E22" s="14">
        <f t="shared" si="0"/>
        <v>77.59</v>
      </c>
      <c r="F22" s="262"/>
      <c r="G22" s="262">
        <f>G23</f>
        <v>77.59</v>
      </c>
      <c r="H22" s="262"/>
      <c r="I22" s="262"/>
      <c r="J22" s="262"/>
      <c r="K22" s="262"/>
      <c r="L22" s="262"/>
    </row>
    <row r="23" spans="1:12" ht="19.5" customHeight="1">
      <c r="A23" s="16" t="s">
        <v>90</v>
      </c>
      <c r="B23" s="16" t="s">
        <v>92</v>
      </c>
      <c r="C23" s="187"/>
      <c r="D23" s="192" t="s">
        <v>93</v>
      </c>
      <c r="E23" s="14">
        <f t="shared" si="0"/>
        <v>77.59</v>
      </c>
      <c r="F23" s="262"/>
      <c r="G23" s="262">
        <f>SUM(G24:G25)</f>
        <v>77.59</v>
      </c>
      <c r="H23" s="262"/>
      <c r="I23" s="262"/>
      <c r="J23" s="262"/>
      <c r="K23" s="262"/>
      <c r="L23" s="262"/>
    </row>
    <row r="24" spans="1:12" ht="19.5" customHeight="1">
      <c r="A24" s="21" t="s">
        <v>90</v>
      </c>
      <c r="B24" s="21" t="s">
        <v>92</v>
      </c>
      <c r="C24" s="21" t="s">
        <v>68</v>
      </c>
      <c r="D24" s="104" t="s">
        <v>94</v>
      </c>
      <c r="E24" s="14">
        <f t="shared" si="0"/>
        <v>53.11</v>
      </c>
      <c r="F24" s="262"/>
      <c r="G24" s="262">
        <v>53.11</v>
      </c>
      <c r="H24" s="262"/>
      <c r="I24" s="262"/>
      <c r="J24" s="262"/>
      <c r="K24" s="262"/>
      <c r="L24" s="262"/>
    </row>
    <row r="25" spans="1:12" ht="19.5" customHeight="1">
      <c r="A25" s="21" t="s">
        <v>90</v>
      </c>
      <c r="B25" s="21" t="s">
        <v>92</v>
      </c>
      <c r="C25" s="21" t="s">
        <v>72</v>
      </c>
      <c r="D25" s="104" t="s">
        <v>95</v>
      </c>
      <c r="E25" s="14">
        <f t="shared" si="0"/>
        <v>24.48</v>
      </c>
      <c r="F25" s="262"/>
      <c r="G25" s="262">
        <v>24.48</v>
      </c>
      <c r="H25" s="262"/>
      <c r="I25" s="262"/>
      <c r="J25" s="262"/>
      <c r="K25" s="262"/>
      <c r="L25" s="262"/>
    </row>
    <row r="26" spans="1:12" ht="19.5" customHeight="1">
      <c r="A26" s="193">
        <v>212</v>
      </c>
      <c r="B26" s="16"/>
      <c r="C26" s="187"/>
      <c r="D26" s="194" t="s">
        <v>96</v>
      </c>
      <c r="E26" s="14">
        <f t="shared" si="0"/>
        <v>349.34</v>
      </c>
      <c r="F26" s="262"/>
      <c r="G26" s="262">
        <f>G27+G29</f>
        <v>349.34</v>
      </c>
      <c r="H26" s="262"/>
      <c r="I26" s="262"/>
      <c r="J26" s="262"/>
      <c r="K26" s="262"/>
      <c r="L26" s="262"/>
    </row>
    <row r="27" spans="1:12" ht="19.5" customHeight="1">
      <c r="A27" s="193">
        <v>212</v>
      </c>
      <c r="B27" s="16" t="s">
        <v>68</v>
      </c>
      <c r="C27" s="187"/>
      <c r="D27" s="195" t="s">
        <v>97</v>
      </c>
      <c r="E27" s="14">
        <f t="shared" si="0"/>
        <v>349.34</v>
      </c>
      <c r="F27" s="262"/>
      <c r="G27" s="262">
        <f>G28</f>
        <v>349.34</v>
      </c>
      <c r="H27" s="262"/>
      <c r="I27" s="262"/>
      <c r="J27" s="262"/>
      <c r="K27" s="262"/>
      <c r="L27" s="262"/>
    </row>
    <row r="28" spans="1:12" ht="19.5" customHeight="1">
      <c r="A28" s="21" t="s">
        <v>98</v>
      </c>
      <c r="B28" s="21" t="s">
        <v>68</v>
      </c>
      <c r="C28" s="21" t="s">
        <v>68</v>
      </c>
      <c r="D28" s="183" t="s">
        <v>71</v>
      </c>
      <c r="E28" s="14">
        <f t="shared" si="0"/>
        <v>349.34</v>
      </c>
      <c r="F28" s="262"/>
      <c r="G28" s="262">
        <v>349.34</v>
      </c>
      <c r="H28" s="262"/>
      <c r="I28" s="262"/>
      <c r="J28" s="262"/>
      <c r="K28" s="262"/>
      <c r="L28" s="262"/>
    </row>
    <row r="29" spans="1:12" ht="19.5" customHeight="1">
      <c r="A29" s="21" t="s">
        <v>98</v>
      </c>
      <c r="B29" s="21" t="s">
        <v>72</v>
      </c>
      <c r="C29" s="21"/>
      <c r="D29" s="195" t="s">
        <v>99</v>
      </c>
      <c r="E29" s="14">
        <f t="shared" si="0"/>
        <v>0</v>
      </c>
      <c r="F29" s="262"/>
      <c r="G29" s="262">
        <f>G30</f>
        <v>0</v>
      </c>
      <c r="H29" s="262"/>
      <c r="I29" s="262"/>
      <c r="J29" s="262"/>
      <c r="K29" s="262"/>
      <c r="L29" s="262"/>
    </row>
    <row r="30" spans="1:12" ht="19.5" customHeight="1">
      <c r="A30" s="21" t="s">
        <v>98</v>
      </c>
      <c r="B30" s="21" t="s">
        <v>72</v>
      </c>
      <c r="C30" s="21" t="s">
        <v>100</v>
      </c>
      <c r="D30" s="195" t="s">
        <v>101</v>
      </c>
      <c r="E30" s="14">
        <f t="shared" si="0"/>
        <v>0</v>
      </c>
      <c r="F30" s="262"/>
      <c r="G30" s="262"/>
      <c r="H30" s="262"/>
      <c r="I30" s="262"/>
      <c r="J30" s="262"/>
      <c r="K30" s="262"/>
      <c r="L30" s="262"/>
    </row>
    <row r="31" spans="1:12" ht="19.5" customHeight="1">
      <c r="A31" s="189" t="s">
        <v>102</v>
      </c>
      <c r="B31" s="16"/>
      <c r="C31" s="187"/>
      <c r="D31" s="196" t="s">
        <v>103</v>
      </c>
      <c r="E31" s="14">
        <f t="shared" si="0"/>
        <v>112.21</v>
      </c>
      <c r="F31" s="262"/>
      <c r="G31" s="262">
        <f>G32</f>
        <v>112.21</v>
      </c>
      <c r="H31" s="262"/>
      <c r="I31" s="262"/>
      <c r="J31" s="262"/>
      <c r="K31" s="262"/>
      <c r="L31" s="262"/>
    </row>
    <row r="32" spans="1:12" ht="19.5" customHeight="1">
      <c r="A32" s="189" t="s">
        <v>102</v>
      </c>
      <c r="B32" s="16" t="s">
        <v>68</v>
      </c>
      <c r="C32" s="187"/>
      <c r="D32" s="195" t="s">
        <v>104</v>
      </c>
      <c r="E32" s="14">
        <f t="shared" si="0"/>
        <v>112.21</v>
      </c>
      <c r="F32" s="262"/>
      <c r="G32" s="262">
        <f>G33</f>
        <v>112.21</v>
      </c>
      <c r="H32" s="262"/>
      <c r="I32" s="262"/>
      <c r="J32" s="262"/>
      <c r="K32" s="262"/>
      <c r="L32" s="262"/>
    </row>
    <row r="33" spans="1:12" ht="19.5" customHeight="1">
      <c r="A33" s="21" t="s">
        <v>102</v>
      </c>
      <c r="B33" s="21" t="s">
        <v>68</v>
      </c>
      <c r="C33" s="21" t="s">
        <v>78</v>
      </c>
      <c r="D33" s="183" t="s">
        <v>79</v>
      </c>
      <c r="E33" s="14">
        <f t="shared" si="0"/>
        <v>112.21</v>
      </c>
      <c r="F33" s="262"/>
      <c r="G33" s="262">
        <v>112.21</v>
      </c>
      <c r="H33" s="262"/>
      <c r="I33" s="262"/>
      <c r="J33" s="262"/>
      <c r="K33" s="262"/>
      <c r="L33" s="262"/>
    </row>
    <row r="34" spans="1:12" ht="19.5" customHeight="1">
      <c r="A34" s="14" t="s">
        <v>105</v>
      </c>
      <c r="B34" s="14"/>
      <c r="C34" s="261"/>
      <c r="D34" s="183" t="s">
        <v>106</v>
      </c>
      <c r="E34" s="14">
        <f t="shared" si="0"/>
        <v>277.17</v>
      </c>
      <c r="F34" s="262">
        <v>0</v>
      </c>
      <c r="G34" s="262">
        <f>G35</f>
        <v>277.17</v>
      </c>
      <c r="H34" s="262">
        <v>0</v>
      </c>
      <c r="I34" s="262">
        <v>0</v>
      </c>
      <c r="J34" s="262">
        <v>0</v>
      </c>
      <c r="K34" s="262">
        <v>0</v>
      </c>
      <c r="L34" s="262"/>
    </row>
    <row r="35" spans="1:12" ht="19.5" customHeight="1">
      <c r="A35" s="182" t="s">
        <v>107</v>
      </c>
      <c r="B35" s="182" t="s">
        <v>108</v>
      </c>
      <c r="C35" s="182"/>
      <c r="D35" s="183" t="s">
        <v>109</v>
      </c>
      <c r="E35" s="14">
        <f t="shared" si="0"/>
        <v>277.17</v>
      </c>
      <c r="F35" s="262">
        <v>0</v>
      </c>
      <c r="G35" s="262">
        <f>SUM(G36:G37)</f>
        <v>277.17</v>
      </c>
      <c r="H35" s="262">
        <v>0</v>
      </c>
      <c r="I35" s="262">
        <v>0</v>
      </c>
      <c r="J35" s="262">
        <v>0</v>
      </c>
      <c r="K35" s="262">
        <v>0</v>
      </c>
      <c r="L35" s="262"/>
    </row>
    <row r="36" spans="1:12" ht="19.5" customHeight="1">
      <c r="A36" s="182" t="s">
        <v>107</v>
      </c>
      <c r="B36" s="182" t="s">
        <v>108</v>
      </c>
      <c r="C36" s="182" t="s">
        <v>110</v>
      </c>
      <c r="D36" s="183" t="s">
        <v>111</v>
      </c>
      <c r="E36" s="14">
        <f t="shared" si="0"/>
        <v>83.68</v>
      </c>
      <c r="F36" s="262">
        <v>0</v>
      </c>
      <c r="G36" s="262">
        <v>83.68</v>
      </c>
      <c r="H36" s="262">
        <v>0</v>
      </c>
      <c r="I36" s="262">
        <v>0</v>
      </c>
      <c r="J36" s="262">
        <v>0</v>
      </c>
      <c r="K36" s="262">
        <v>0</v>
      </c>
      <c r="L36" s="262"/>
    </row>
    <row r="37" spans="1:12" ht="19.5" customHeight="1">
      <c r="A37" s="182" t="s">
        <v>107</v>
      </c>
      <c r="B37" s="182" t="s">
        <v>108</v>
      </c>
      <c r="C37" s="21" t="s">
        <v>72</v>
      </c>
      <c r="D37" s="183" t="s">
        <v>112</v>
      </c>
      <c r="E37" s="14">
        <f t="shared" si="0"/>
        <v>193.49</v>
      </c>
      <c r="F37" s="262"/>
      <c r="G37" s="262">
        <v>193.49</v>
      </c>
      <c r="H37" s="262"/>
      <c r="I37" s="262"/>
      <c r="J37" s="262"/>
      <c r="K37" s="262"/>
      <c r="L37" s="262"/>
    </row>
    <row r="38" spans="1:12" ht="19.5" customHeight="1">
      <c r="A38" s="14"/>
      <c r="B38" s="14"/>
      <c r="C38" s="261"/>
      <c r="D38" s="262"/>
      <c r="E38" s="262"/>
      <c r="F38" s="262"/>
      <c r="G38" s="262"/>
      <c r="H38" s="262"/>
      <c r="I38" s="262"/>
      <c r="J38" s="262"/>
      <c r="K38" s="262"/>
      <c r="L38" s="262"/>
    </row>
    <row r="39" spans="1:12" ht="19.5" customHeight="1">
      <c r="A39" s="14"/>
      <c r="B39" s="14"/>
      <c r="C39" s="261"/>
      <c r="D39" s="262"/>
      <c r="E39" s="262"/>
      <c r="F39" s="262"/>
      <c r="G39" s="262"/>
      <c r="H39" s="262"/>
      <c r="I39" s="262"/>
      <c r="J39" s="262"/>
      <c r="K39" s="262"/>
      <c r="L39" s="262"/>
    </row>
    <row r="40" spans="1:12" ht="19.5" customHeight="1">
      <c r="A40" s="14"/>
      <c r="B40" s="14"/>
      <c r="C40" s="261"/>
      <c r="D40" s="262"/>
      <c r="E40" s="262"/>
      <c r="F40" s="262"/>
      <c r="G40" s="262"/>
      <c r="H40" s="262"/>
      <c r="I40" s="262"/>
      <c r="J40" s="262"/>
      <c r="K40" s="262"/>
      <c r="L40" s="262"/>
    </row>
    <row r="41" spans="1:12" ht="19.5" customHeight="1">
      <c r="A41" s="14"/>
      <c r="B41" s="14"/>
      <c r="C41" s="261"/>
      <c r="D41" s="262"/>
      <c r="E41" s="262"/>
      <c r="F41" s="262"/>
      <c r="G41" s="262"/>
      <c r="H41" s="262"/>
      <c r="I41" s="262"/>
      <c r="J41" s="262"/>
      <c r="K41" s="262"/>
      <c r="L41" s="262"/>
    </row>
    <row r="42" spans="1:12" ht="19.5" customHeight="1">
      <c r="A42" s="276" t="s">
        <v>113</v>
      </c>
      <c r="B42" s="276"/>
      <c r="C42" s="276"/>
      <c r="D42" s="276"/>
      <c r="E42" s="14">
        <f>F42+G42+H42+I42+J42+K42</f>
        <v>1318.16</v>
      </c>
      <c r="F42" s="262">
        <f aca="true" t="shared" si="1" ref="F42:K42">F7+F34</f>
        <v>0</v>
      </c>
      <c r="G42" s="262">
        <f>G7+G15+G22+G26+G31+G34</f>
        <v>1318.16</v>
      </c>
      <c r="H42" s="262">
        <f t="shared" si="1"/>
        <v>0</v>
      </c>
      <c r="I42" s="262">
        <f t="shared" si="1"/>
        <v>0</v>
      </c>
      <c r="J42" s="262">
        <f t="shared" si="1"/>
        <v>0</v>
      </c>
      <c r="K42" s="262">
        <f t="shared" si="1"/>
        <v>0</v>
      </c>
      <c r="L42" s="262"/>
    </row>
    <row r="43" spans="1:12" ht="12.75">
      <c r="A43" s="183" t="s">
        <v>114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</row>
    <row r="44" spans="1:12" ht="12.7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</row>
  </sheetData>
  <sheetProtection/>
  <mergeCells count="13">
    <mergeCell ref="A1:C1"/>
    <mergeCell ref="C3:L3"/>
    <mergeCell ref="A5:D5"/>
    <mergeCell ref="A42:D42"/>
    <mergeCell ref="E5:E6"/>
    <mergeCell ref="F5:F6"/>
    <mergeCell ref="G5:G6"/>
    <mergeCell ref="H5:H6"/>
    <mergeCell ref="I5:I6"/>
    <mergeCell ref="J5:J6"/>
    <mergeCell ref="K5:K6"/>
    <mergeCell ref="L5:L6"/>
    <mergeCell ref="A43:L44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F11" sqref="F11"/>
    </sheetView>
  </sheetViews>
  <sheetFormatPr defaultColWidth="9.33203125" defaultRowHeight="12.75"/>
  <cols>
    <col min="1" max="2" width="4.33203125" style="1" customWidth="1"/>
    <col min="3" max="3" width="4.33203125" style="246" customWidth="1"/>
    <col min="4" max="4" width="31.33203125" style="246" customWidth="1"/>
    <col min="5" max="6" width="18.83203125" style="1" customWidth="1"/>
    <col min="7" max="7" width="15" style="1" customWidth="1"/>
    <col min="8" max="8" width="16" style="247" customWidth="1"/>
    <col min="9" max="9" width="14.83203125" style="1" customWidth="1"/>
    <col min="10" max="10" width="14.66015625" style="1" customWidth="1"/>
    <col min="11" max="16384" width="9.33203125" style="1" customWidth="1"/>
  </cols>
  <sheetData>
    <row r="1" spans="1:3" ht="12.75" customHeight="1">
      <c r="A1" s="248" t="s">
        <v>115</v>
      </c>
      <c r="B1" s="248"/>
      <c r="C1" s="248"/>
    </row>
    <row r="2" spans="3:10" ht="12.75">
      <c r="C2" s="249"/>
      <c r="D2" s="249"/>
      <c r="E2" s="250"/>
      <c r="F2" s="250"/>
      <c r="G2" s="250"/>
      <c r="H2" s="251"/>
      <c r="I2" s="250"/>
      <c r="J2" s="250"/>
    </row>
    <row r="3" spans="3:10" ht="20.25">
      <c r="C3" s="252" t="s">
        <v>116</v>
      </c>
      <c r="D3" s="253"/>
      <c r="E3" s="253"/>
      <c r="F3" s="253"/>
      <c r="G3" s="253"/>
      <c r="H3" s="253"/>
      <c r="I3" s="253"/>
      <c r="J3" s="253"/>
    </row>
    <row r="4" spans="3:10" ht="12.75">
      <c r="C4" s="249"/>
      <c r="D4" s="249"/>
      <c r="E4" s="250"/>
      <c r="F4" s="250"/>
      <c r="G4" s="250"/>
      <c r="H4" s="251"/>
      <c r="I4" s="250"/>
      <c r="J4" s="270" t="s">
        <v>53</v>
      </c>
    </row>
    <row r="5" spans="1:10" s="245" customFormat="1" ht="13.5" customHeight="1">
      <c r="A5" s="254" t="s">
        <v>63</v>
      </c>
      <c r="B5" s="254" t="s">
        <v>64</v>
      </c>
      <c r="C5" s="254" t="s">
        <v>65</v>
      </c>
      <c r="D5" s="255" t="s">
        <v>66</v>
      </c>
      <c r="E5" s="256" t="s">
        <v>55</v>
      </c>
      <c r="F5" s="254" t="s">
        <v>117</v>
      </c>
      <c r="G5" s="254" t="s">
        <v>118</v>
      </c>
      <c r="H5" s="257" t="s">
        <v>119</v>
      </c>
      <c r="I5" s="254" t="s">
        <v>120</v>
      </c>
      <c r="J5" s="256" t="s">
        <v>62</v>
      </c>
    </row>
    <row r="6" spans="1:10" s="245" customFormat="1" ht="12.75">
      <c r="A6" s="258"/>
      <c r="B6" s="258"/>
      <c r="C6" s="258"/>
      <c r="D6" s="259"/>
      <c r="E6" s="258"/>
      <c r="F6" s="258"/>
      <c r="G6" s="258"/>
      <c r="H6" s="260"/>
      <c r="I6" s="258"/>
      <c r="J6" s="258"/>
    </row>
    <row r="7" spans="1:10" ht="19.5" customHeight="1">
      <c r="A7" s="193">
        <v>201</v>
      </c>
      <c r="B7" s="14"/>
      <c r="C7" s="261"/>
      <c r="D7" s="183" t="s">
        <v>67</v>
      </c>
      <c r="E7" s="262">
        <f>F7+G7+H7+I7</f>
        <v>377.69</v>
      </c>
      <c r="F7" s="262">
        <f>F8+F10+F13</f>
        <v>377.69</v>
      </c>
      <c r="G7" s="262">
        <v>0</v>
      </c>
      <c r="H7" s="262">
        <v>0</v>
      </c>
      <c r="I7" s="262">
        <v>0</v>
      </c>
      <c r="J7" s="262"/>
    </row>
    <row r="8" spans="1:10" ht="19.5" customHeight="1">
      <c r="A8" s="193">
        <v>201</v>
      </c>
      <c r="B8" s="14" t="s">
        <v>68</v>
      </c>
      <c r="C8" s="261"/>
      <c r="D8" s="183" t="s">
        <v>69</v>
      </c>
      <c r="E8" s="262">
        <f aca="true" t="shared" si="0" ref="E8:E38">F8+G8+H8+I8</f>
        <v>0</v>
      </c>
      <c r="F8" s="262">
        <v>0</v>
      </c>
      <c r="G8" s="262">
        <v>0</v>
      </c>
      <c r="H8" s="262">
        <v>0</v>
      </c>
      <c r="I8" s="262">
        <v>0</v>
      </c>
      <c r="J8" s="262"/>
    </row>
    <row r="9" spans="1:10" ht="19.5" customHeight="1">
      <c r="A9" s="193" t="s">
        <v>70</v>
      </c>
      <c r="B9" s="14" t="s">
        <v>68</v>
      </c>
      <c r="C9" s="261" t="s">
        <v>68</v>
      </c>
      <c r="D9" s="183" t="s">
        <v>71</v>
      </c>
      <c r="E9" s="262">
        <f t="shared" si="0"/>
        <v>0</v>
      </c>
      <c r="F9" s="262">
        <v>0</v>
      </c>
      <c r="G9" s="262">
        <v>0</v>
      </c>
      <c r="H9" s="262">
        <v>0</v>
      </c>
      <c r="I9" s="262">
        <v>0</v>
      </c>
      <c r="J9" s="262"/>
    </row>
    <row r="10" spans="1:10" ht="19.5" customHeight="1">
      <c r="A10" s="16">
        <v>201</v>
      </c>
      <c r="B10" s="16" t="s">
        <v>72</v>
      </c>
      <c r="C10" s="187"/>
      <c r="D10" s="188" t="s">
        <v>73</v>
      </c>
      <c r="E10" s="262">
        <f t="shared" si="0"/>
        <v>318.5</v>
      </c>
      <c r="F10" s="262">
        <f>SUM(F11:F12)</f>
        <v>318.5</v>
      </c>
      <c r="G10" s="262"/>
      <c r="H10" s="262"/>
      <c r="I10" s="262"/>
      <c r="J10" s="262"/>
    </row>
    <row r="11" spans="1:10" ht="19.5" customHeight="1">
      <c r="A11" s="21" t="s">
        <v>70</v>
      </c>
      <c r="B11" s="21" t="s">
        <v>72</v>
      </c>
      <c r="C11" s="21" t="s">
        <v>68</v>
      </c>
      <c r="D11" s="183" t="s">
        <v>71</v>
      </c>
      <c r="E11" s="262">
        <f t="shared" si="0"/>
        <v>318.5</v>
      </c>
      <c r="F11" s="262">
        <v>318.5</v>
      </c>
      <c r="G11" s="262"/>
      <c r="H11" s="262"/>
      <c r="I11" s="262"/>
      <c r="J11" s="262"/>
    </row>
    <row r="12" spans="1:10" ht="19.5" customHeight="1">
      <c r="A12" s="21" t="s">
        <v>70</v>
      </c>
      <c r="B12" s="21" t="s">
        <v>72</v>
      </c>
      <c r="C12" s="21" t="s">
        <v>74</v>
      </c>
      <c r="D12" s="183" t="s">
        <v>75</v>
      </c>
      <c r="E12" s="262">
        <f t="shared" si="0"/>
        <v>0</v>
      </c>
      <c r="F12" s="262"/>
      <c r="G12" s="262"/>
      <c r="H12" s="262"/>
      <c r="I12" s="262"/>
      <c r="J12" s="262"/>
    </row>
    <row r="13" spans="1:10" ht="19.5" customHeight="1">
      <c r="A13" s="189">
        <v>201</v>
      </c>
      <c r="B13" s="16" t="s">
        <v>76</v>
      </c>
      <c r="C13" s="187"/>
      <c r="D13" s="190" t="s">
        <v>77</v>
      </c>
      <c r="E13" s="262">
        <f t="shared" si="0"/>
        <v>59.19</v>
      </c>
      <c r="F13" s="262">
        <f>F14</f>
        <v>59.19</v>
      </c>
      <c r="G13" s="262"/>
      <c r="H13" s="262"/>
      <c r="I13" s="262"/>
      <c r="J13" s="262"/>
    </row>
    <row r="14" spans="1:10" ht="19.5" customHeight="1">
      <c r="A14" s="21" t="s">
        <v>70</v>
      </c>
      <c r="B14" s="21" t="s">
        <v>76</v>
      </c>
      <c r="C14" s="21" t="s">
        <v>78</v>
      </c>
      <c r="D14" s="183" t="s">
        <v>79</v>
      </c>
      <c r="E14" s="262">
        <f t="shared" si="0"/>
        <v>59.19</v>
      </c>
      <c r="F14" s="262">
        <v>59.19</v>
      </c>
      <c r="G14" s="262"/>
      <c r="H14" s="262"/>
      <c r="I14" s="262"/>
      <c r="J14" s="262"/>
    </row>
    <row r="15" spans="1:10" ht="19.5" customHeight="1">
      <c r="A15" s="14">
        <v>208</v>
      </c>
      <c r="B15" s="14"/>
      <c r="C15" s="187"/>
      <c r="D15" s="191" t="s">
        <v>80</v>
      </c>
      <c r="E15" s="262">
        <f t="shared" si="0"/>
        <v>124.16</v>
      </c>
      <c r="F15" s="262">
        <f>F16+F19</f>
        <v>124.16</v>
      </c>
      <c r="G15" s="262"/>
      <c r="H15" s="262"/>
      <c r="I15" s="262"/>
      <c r="J15" s="262"/>
    </row>
    <row r="16" spans="1:10" ht="19.5" customHeight="1">
      <c r="A16" s="16">
        <v>208</v>
      </c>
      <c r="B16" s="16" t="s">
        <v>81</v>
      </c>
      <c r="C16" s="187"/>
      <c r="D16" s="192" t="s">
        <v>82</v>
      </c>
      <c r="E16" s="262">
        <f t="shared" si="0"/>
        <v>118.75</v>
      </c>
      <c r="F16" s="262">
        <f>SUM(F17:F18)</f>
        <v>118.75</v>
      </c>
      <c r="G16" s="262"/>
      <c r="H16" s="262"/>
      <c r="I16" s="262"/>
      <c r="J16" s="262"/>
    </row>
    <row r="17" spans="1:10" ht="19.5" customHeight="1">
      <c r="A17" s="21" t="s">
        <v>83</v>
      </c>
      <c r="B17" s="21" t="s">
        <v>81</v>
      </c>
      <c r="C17" s="21" t="s">
        <v>81</v>
      </c>
      <c r="D17" s="104" t="s">
        <v>84</v>
      </c>
      <c r="E17" s="262">
        <f t="shared" si="0"/>
        <v>112.18</v>
      </c>
      <c r="F17" s="262">
        <v>112.18</v>
      </c>
      <c r="G17" s="262"/>
      <c r="H17" s="262"/>
      <c r="I17" s="262"/>
      <c r="J17" s="262"/>
    </row>
    <row r="18" spans="1:10" ht="19.5" customHeight="1">
      <c r="A18" s="21" t="s">
        <v>83</v>
      </c>
      <c r="B18" s="21" t="s">
        <v>81</v>
      </c>
      <c r="C18" s="21" t="s">
        <v>76</v>
      </c>
      <c r="D18" s="104" t="s">
        <v>85</v>
      </c>
      <c r="E18" s="262">
        <f t="shared" si="0"/>
        <v>6.57</v>
      </c>
      <c r="F18" s="262">
        <v>6.57</v>
      </c>
      <c r="G18" s="262"/>
      <c r="H18" s="262"/>
      <c r="I18" s="262"/>
      <c r="J18" s="262"/>
    </row>
    <row r="19" spans="1:10" ht="19.5" customHeight="1">
      <c r="A19" s="16" t="s">
        <v>83</v>
      </c>
      <c r="B19" s="16" t="s">
        <v>86</v>
      </c>
      <c r="C19" s="187"/>
      <c r="D19" s="192" t="s">
        <v>87</v>
      </c>
      <c r="E19" s="262">
        <f t="shared" si="0"/>
        <v>5.41</v>
      </c>
      <c r="F19" s="262">
        <f>SUM(F20:F21)</f>
        <v>5.41</v>
      </c>
      <c r="G19" s="262"/>
      <c r="H19" s="262"/>
      <c r="I19" s="262"/>
      <c r="J19" s="262"/>
    </row>
    <row r="20" spans="1:10" ht="19.5" customHeight="1">
      <c r="A20" s="21" t="s">
        <v>83</v>
      </c>
      <c r="B20" s="21" t="s">
        <v>86</v>
      </c>
      <c r="C20" s="21" t="s">
        <v>68</v>
      </c>
      <c r="D20" s="104" t="s">
        <v>88</v>
      </c>
      <c r="E20" s="262">
        <f t="shared" si="0"/>
        <v>2.61</v>
      </c>
      <c r="F20" s="262">
        <v>2.61</v>
      </c>
      <c r="G20" s="262"/>
      <c r="H20" s="262"/>
      <c r="I20" s="262"/>
      <c r="J20" s="262"/>
    </row>
    <row r="21" spans="1:10" ht="19.5" customHeight="1">
      <c r="A21" s="21" t="s">
        <v>83</v>
      </c>
      <c r="B21" s="21" t="s">
        <v>86</v>
      </c>
      <c r="C21" s="21" t="s">
        <v>74</v>
      </c>
      <c r="D21" s="104" t="s">
        <v>89</v>
      </c>
      <c r="E21" s="262">
        <f t="shared" si="0"/>
        <v>2.8</v>
      </c>
      <c r="F21" s="262">
        <v>2.8</v>
      </c>
      <c r="G21" s="262"/>
      <c r="H21" s="262"/>
      <c r="I21" s="262"/>
      <c r="J21" s="262"/>
    </row>
    <row r="22" spans="1:10" ht="19.5" customHeight="1">
      <c r="A22" s="16" t="s">
        <v>90</v>
      </c>
      <c r="B22" s="16"/>
      <c r="C22" s="187"/>
      <c r="D22" s="191" t="s">
        <v>91</v>
      </c>
      <c r="E22" s="262">
        <f t="shared" si="0"/>
        <v>77.59</v>
      </c>
      <c r="F22" s="262">
        <f>F23</f>
        <v>77.59</v>
      </c>
      <c r="G22" s="262"/>
      <c r="H22" s="262"/>
      <c r="I22" s="262"/>
      <c r="J22" s="262"/>
    </row>
    <row r="23" spans="1:10" ht="19.5" customHeight="1">
      <c r="A23" s="16" t="s">
        <v>90</v>
      </c>
      <c r="B23" s="16" t="s">
        <v>92</v>
      </c>
      <c r="C23" s="187"/>
      <c r="D23" s="192" t="s">
        <v>93</v>
      </c>
      <c r="E23" s="262">
        <f t="shared" si="0"/>
        <v>77.59</v>
      </c>
      <c r="F23" s="262">
        <f>SUM(F24:F25)</f>
        <v>77.59</v>
      </c>
      <c r="G23" s="262"/>
      <c r="H23" s="262"/>
      <c r="I23" s="262"/>
      <c r="J23" s="262"/>
    </row>
    <row r="24" spans="1:10" ht="19.5" customHeight="1">
      <c r="A24" s="21" t="s">
        <v>90</v>
      </c>
      <c r="B24" s="21" t="s">
        <v>92</v>
      </c>
      <c r="C24" s="21" t="s">
        <v>68</v>
      </c>
      <c r="D24" s="104" t="s">
        <v>94</v>
      </c>
      <c r="E24" s="262">
        <f t="shared" si="0"/>
        <v>53.11</v>
      </c>
      <c r="F24" s="262">
        <v>53.11</v>
      </c>
      <c r="G24" s="262"/>
      <c r="H24" s="262"/>
      <c r="I24" s="262"/>
      <c r="J24" s="262"/>
    </row>
    <row r="25" spans="1:10" ht="19.5" customHeight="1">
      <c r="A25" s="21" t="s">
        <v>90</v>
      </c>
      <c r="B25" s="21" t="s">
        <v>92</v>
      </c>
      <c r="C25" s="21" t="s">
        <v>72</v>
      </c>
      <c r="D25" s="104" t="s">
        <v>95</v>
      </c>
      <c r="E25" s="262">
        <f t="shared" si="0"/>
        <v>24.48</v>
      </c>
      <c r="F25" s="262">
        <v>24.48</v>
      </c>
      <c r="G25" s="262"/>
      <c r="H25" s="262"/>
      <c r="I25" s="262"/>
      <c r="J25" s="262"/>
    </row>
    <row r="26" spans="1:10" ht="19.5" customHeight="1">
      <c r="A26" s="193">
        <v>212</v>
      </c>
      <c r="B26" s="16"/>
      <c r="C26" s="187"/>
      <c r="D26" s="194" t="s">
        <v>96</v>
      </c>
      <c r="E26" s="262">
        <f t="shared" si="0"/>
        <v>349.34</v>
      </c>
      <c r="F26" s="262">
        <f>F27+F29</f>
        <v>349.34</v>
      </c>
      <c r="G26" s="262"/>
      <c r="H26" s="262"/>
      <c r="I26" s="262"/>
      <c r="J26" s="262"/>
    </row>
    <row r="27" spans="1:10" ht="19.5" customHeight="1">
      <c r="A27" s="193">
        <v>212</v>
      </c>
      <c r="B27" s="16" t="s">
        <v>68</v>
      </c>
      <c r="C27" s="187"/>
      <c r="D27" s="195" t="s">
        <v>97</v>
      </c>
      <c r="E27" s="262">
        <f t="shared" si="0"/>
        <v>349.34</v>
      </c>
      <c r="F27" s="262">
        <f aca="true" t="shared" si="1" ref="F27:F32">F28</f>
        <v>349.34</v>
      </c>
      <c r="G27" s="262"/>
      <c r="H27" s="262"/>
      <c r="I27" s="262"/>
      <c r="J27" s="262"/>
    </row>
    <row r="28" spans="1:10" ht="19.5" customHeight="1">
      <c r="A28" s="21" t="s">
        <v>98</v>
      </c>
      <c r="B28" s="21" t="s">
        <v>68</v>
      </c>
      <c r="C28" s="21" t="s">
        <v>68</v>
      </c>
      <c r="D28" s="183" t="s">
        <v>71</v>
      </c>
      <c r="E28" s="262">
        <f t="shared" si="0"/>
        <v>349.34</v>
      </c>
      <c r="F28" s="262">
        <v>349.34</v>
      </c>
      <c r="G28" s="262"/>
      <c r="H28" s="262"/>
      <c r="I28" s="262"/>
      <c r="J28" s="262"/>
    </row>
    <row r="29" spans="1:10" ht="19.5" customHeight="1">
      <c r="A29" s="21" t="s">
        <v>98</v>
      </c>
      <c r="B29" s="21" t="s">
        <v>72</v>
      </c>
      <c r="C29" s="21"/>
      <c r="D29" s="195" t="s">
        <v>99</v>
      </c>
      <c r="E29" s="262">
        <f t="shared" si="0"/>
        <v>0</v>
      </c>
      <c r="F29" s="262">
        <f t="shared" si="1"/>
        <v>0</v>
      </c>
      <c r="G29" s="262"/>
      <c r="H29" s="262"/>
      <c r="I29" s="262"/>
      <c r="J29" s="262"/>
    </row>
    <row r="30" spans="1:10" ht="19.5" customHeight="1">
      <c r="A30" s="21" t="s">
        <v>98</v>
      </c>
      <c r="B30" s="21" t="s">
        <v>72</v>
      </c>
      <c r="C30" s="21" t="s">
        <v>100</v>
      </c>
      <c r="D30" s="195" t="s">
        <v>101</v>
      </c>
      <c r="E30" s="262">
        <f t="shared" si="0"/>
        <v>0</v>
      </c>
      <c r="F30" s="262"/>
      <c r="G30" s="262"/>
      <c r="H30" s="262"/>
      <c r="I30" s="262"/>
      <c r="J30" s="262"/>
    </row>
    <row r="31" spans="1:10" ht="19.5" customHeight="1">
      <c r="A31" s="189" t="s">
        <v>102</v>
      </c>
      <c r="B31" s="16"/>
      <c r="C31" s="187"/>
      <c r="D31" s="196" t="s">
        <v>103</v>
      </c>
      <c r="E31" s="262">
        <f t="shared" si="0"/>
        <v>112.21</v>
      </c>
      <c r="F31" s="262">
        <f t="shared" si="1"/>
        <v>112.21</v>
      </c>
      <c r="G31" s="262"/>
      <c r="H31" s="262"/>
      <c r="I31" s="262"/>
      <c r="J31" s="262"/>
    </row>
    <row r="32" spans="1:10" ht="19.5" customHeight="1">
      <c r="A32" s="189" t="s">
        <v>102</v>
      </c>
      <c r="B32" s="16" t="s">
        <v>68</v>
      </c>
      <c r="C32" s="187"/>
      <c r="D32" s="195" t="s">
        <v>104</v>
      </c>
      <c r="E32" s="262">
        <f t="shared" si="0"/>
        <v>112.21</v>
      </c>
      <c r="F32" s="262">
        <f t="shared" si="1"/>
        <v>112.21</v>
      </c>
      <c r="G32" s="262"/>
      <c r="H32" s="262"/>
      <c r="I32" s="262"/>
      <c r="J32" s="262"/>
    </row>
    <row r="33" spans="1:10" ht="19.5" customHeight="1">
      <c r="A33" s="21" t="s">
        <v>102</v>
      </c>
      <c r="B33" s="21" t="s">
        <v>68</v>
      </c>
      <c r="C33" s="21" t="s">
        <v>78</v>
      </c>
      <c r="D33" s="183" t="s">
        <v>79</v>
      </c>
      <c r="E33" s="262">
        <f t="shared" si="0"/>
        <v>112.21</v>
      </c>
      <c r="F33" s="262">
        <v>112.21</v>
      </c>
      <c r="G33" s="262"/>
      <c r="H33" s="262"/>
      <c r="I33" s="262"/>
      <c r="J33" s="262"/>
    </row>
    <row r="34" spans="1:10" ht="19.5" customHeight="1">
      <c r="A34" s="14" t="s">
        <v>105</v>
      </c>
      <c r="B34" s="14"/>
      <c r="C34" s="261"/>
      <c r="D34" s="183" t="s">
        <v>106</v>
      </c>
      <c r="E34" s="262">
        <f t="shared" si="0"/>
        <v>277.17</v>
      </c>
      <c r="F34" s="262">
        <f>F35</f>
        <v>277.17</v>
      </c>
      <c r="G34" s="262">
        <v>0</v>
      </c>
      <c r="H34" s="262">
        <v>0</v>
      </c>
      <c r="I34" s="262">
        <v>0</v>
      </c>
      <c r="J34" s="262"/>
    </row>
    <row r="35" spans="1:10" ht="19.5" customHeight="1">
      <c r="A35" s="14" t="s">
        <v>105</v>
      </c>
      <c r="B35" s="14" t="s">
        <v>74</v>
      </c>
      <c r="C35" s="261"/>
      <c r="D35" s="183" t="s">
        <v>109</v>
      </c>
      <c r="E35" s="262">
        <f t="shared" si="0"/>
        <v>277.17</v>
      </c>
      <c r="F35" s="262">
        <f>SUM(F36:F37)</f>
        <v>277.17</v>
      </c>
      <c r="G35" s="262">
        <v>0</v>
      </c>
      <c r="H35" s="262">
        <v>0</v>
      </c>
      <c r="I35" s="262">
        <v>0</v>
      </c>
      <c r="J35" s="262"/>
    </row>
    <row r="36" spans="1:10" ht="19.5" customHeight="1">
      <c r="A36" s="14" t="s">
        <v>105</v>
      </c>
      <c r="B36" s="14" t="s">
        <v>74</v>
      </c>
      <c r="C36" s="261" t="s">
        <v>68</v>
      </c>
      <c r="D36" s="183" t="s">
        <v>111</v>
      </c>
      <c r="E36" s="262">
        <f t="shared" si="0"/>
        <v>83.68</v>
      </c>
      <c r="F36" s="262">
        <v>83.68</v>
      </c>
      <c r="G36" s="262">
        <v>0</v>
      </c>
      <c r="H36" s="262">
        <v>0</v>
      </c>
      <c r="I36" s="262">
        <v>0</v>
      </c>
      <c r="J36" s="262"/>
    </row>
    <row r="37" spans="1:10" ht="19.5" customHeight="1">
      <c r="A37" s="182" t="s">
        <v>107</v>
      </c>
      <c r="B37" s="182" t="s">
        <v>108</v>
      </c>
      <c r="C37" s="21" t="s">
        <v>72</v>
      </c>
      <c r="D37" s="183" t="s">
        <v>112</v>
      </c>
      <c r="E37" s="262">
        <f t="shared" si="0"/>
        <v>193.49</v>
      </c>
      <c r="F37" s="262">
        <v>193.49</v>
      </c>
      <c r="G37" s="262"/>
      <c r="H37" s="263"/>
      <c r="I37" s="262"/>
      <c r="J37" s="262"/>
    </row>
    <row r="38" spans="1:10" ht="19.5" customHeight="1">
      <c r="A38" s="14"/>
      <c r="B38" s="14"/>
      <c r="C38" s="264" t="s">
        <v>113</v>
      </c>
      <c r="D38" s="265"/>
      <c r="E38" s="262">
        <f t="shared" si="0"/>
        <v>1318.16</v>
      </c>
      <c r="F38" s="262">
        <f>F7+F15+F22+F26+F31+F34</f>
        <v>1318.16</v>
      </c>
      <c r="G38" s="262"/>
      <c r="H38" s="263"/>
      <c r="I38" s="262"/>
      <c r="J38" s="262"/>
    </row>
    <row r="39" spans="1:10" ht="12.75">
      <c r="A39" s="266" t="s">
        <v>121</v>
      </c>
      <c r="B39" s="267"/>
      <c r="C39" s="267"/>
      <c r="D39" s="267"/>
      <c r="E39" s="267"/>
      <c r="F39" s="267"/>
      <c r="G39" s="267"/>
      <c r="H39" s="267"/>
      <c r="I39" s="267"/>
      <c r="J39" s="271"/>
    </row>
    <row r="40" spans="1:10" ht="12.75">
      <c r="A40" s="268"/>
      <c r="B40" s="269"/>
      <c r="C40" s="269"/>
      <c r="D40" s="269"/>
      <c r="E40" s="269"/>
      <c r="F40" s="269"/>
      <c r="G40" s="269"/>
      <c r="H40" s="269"/>
      <c r="I40" s="269"/>
      <c r="J40" s="272"/>
    </row>
  </sheetData>
  <sheetProtection/>
  <mergeCells count="14">
    <mergeCell ref="A1:C1"/>
    <mergeCell ref="C3:J3"/>
    <mergeCell ref="C38:D3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39:J40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7"/>
  <sheetViews>
    <sheetView workbookViewId="0" topLeftCell="A1">
      <selection activeCell="H45" sqref="H45:H46"/>
    </sheetView>
  </sheetViews>
  <sheetFormatPr defaultColWidth="10.66015625" defaultRowHeight="12.75"/>
  <cols>
    <col min="1" max="1" width="37.83203125" style="204" customWidth="1"/>
    <col min="2" max="2" width="12.5" style="204" customWidth="1"/>
    <col min="3" max="3" width="21.16015625" style="204" customWidth="1"/>
    <col min="4" max="4" width="12.66015625" style="204" customWidth="1"/>
    <col min="5" max="5" width="14.83203125" style="204" customWidth="1"/>
    <col min="6" max="6" width="11.66015625" style="204" customWidth="1"/>
    <col min="7" max="7" width="11.83203125" style="204" customWidth="1"/>
    <col min="8" max="8" width="10.66015625" style="204" customWidth="1"/>
    <col min="9" max="16384" width="10.66015625" style="55" customWidth="1"/>
  </cols>
  <sheetData>
    <row r="1" ht="24.75" customHeight="1">
      <c r="A1" s="18" t="s">
        <v>122</v>
      </c>
    </row>
    <row r="2" spans="1:8" ht="33" customHeight="1">
      <c r="A2" s="205" t="s">
        <v>123</v>
      </c>
      <c r="B2" s="205"/>
      <c r="C2" s="205"/>
      <c r="D2" s="205"/>
      <c r="E2" s="205"/>
      <c r="F2" s="205"/>
      <c r="G2" s="205"/>
      <c r="H2" s="205"/>
    </row>
    <row r="3" spans="1:255" ht="12.75">
      <c r="A3" s="206"/>
      <c r="C3" s="207" t="s">
        <v>8</v>
      </c>
      <c r="D3" s="207"/>
      <c r="E3" s="207"/>
      <c r="F3" s="207"/>
      <c r="G3" s="207"/>
      <c r="H3" s="20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</row>
    <row r="4" spans="1:255" ht="12.75">
      <c r="A4" s="208" t="s">
        <v>124</v>
      </c>
      <c r="B4" s="209"/>
      <c r="C4" s="210" t="s">
        <v>125</v>
      </c>
      <c r="D4" s="211"/>
      <c r="E4" s="211"/>
      <c r="F4" s="211"/>
      <c r="G4" s="212"/>
      <c r="H4" s="178" t="s">
        <v>11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</row>
    <row r="5" spans="1:255" ht="24">
      <c r="A5" s="208" t="s">
        <v>12</v>
      </c>
      <c r="B5" s="213" t="s">
        <v>13</v>
      </c>
      <c r="C5" s="214" t="s">
        <v>12</v>
      </c>
      <c r="D5" s="214" t="s">
        <v>113</v>
      </c>
      <c r="E5" s="214" t="s">
        <v>126</v>
      </c>
      <c r="F5" s="214" t="s">
        <v>127</v>
      </c>
      <c r="G5" s="214" t="s">
        <v>128</v>
      </c>
      <c r="H5" s="180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</row>
    <row r="6" spans="1:255" ht="24">
      <c r="A6" s="129" t="s">
        <v>129</v>
      </c>
      <c r="B6" s="215">
        <f>B7+B10+B11</f>
        <v>1318.16</v>
      </c>
      <c r="C6" s="216" t="s">
        <v>15</v>
      </c>
      <c r="D6" s="217">
        <f>E6+F6</f>
        <v>377.69</v>
      </c>
      <c r="E6" s="217">
        <v>377.69</v>
      </c>
      <c r="F6" s="218">
        <v>0</v>
      </c>
      <c r="G6" s="219">
        <v>0</v>
      </c>
      <c r="H6" s="220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</row>
    <row r="7" spans="1:255" ht="12.75">
      <c r="A7" s="129" t="s">
        <v>130</v>
      </c>
      <c r="B7" s="215">
        <f>B8+B9</f>
        <v>1318.16</v>
      </c>
      <c r="C7" s="221" t="s">
        <v>17</v>
      </c>
      <c r="D7" s="222">
        <f aca="true" t="shared" si="0" ref="D7:D27">E7+F7</f>
        <v>0</v>
      </c>
      <c r="E7" s="222">
        <v>0</v>
      </c>
      <c r="F7" s="223">
        <v>0</v>
      </c>
      <c r="G7" s="224">
        <v>0</v>
      </c>
      <c r="H7" s="225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</row>
    <row r="8" spans="1:255" ht="12.75">
      <c r="A8" s="226" t="s">
        <v>131</v>
      </c>
      <c r="B8" s="215">
        <v>1318.16</v>
      </c>
      <c r="C8" s="221" t="s">
        <v>19</v>
      </c>
      <c r="D8" s="222">
        <f t="shared" si="0"/>
        <v>0</v>
      </c>
      <c r="E8" s="222">
        <v>0</v>
      </c>
      <c r="F8" s="223">
        <v>0</v>
      </c>
      <c r="G8" s="224">
        <v>0</v>
      </c>
      <c r="H8" s="225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5" ht="24">
      <c r="A9" s="129" t="s">
        <v>132</v>
      </c>
      <c r="B9" s="215">
        <v>0</v>
      </c>
      <c r="C9" s="221" t="s">
        <v>21</v>
      </c>
      <c r="D9" s="222">
        <f t="shared" si="0"/>
        <v>0</v>
      </c>
      <c r="E9" s="222">
        <v>0</v>
      </c>
      <c r="F9" s="223">
        <v>0</v>
      </c>
      <c r="G9" s="224">
        <v>0</v>
      </c>
      <c r="H9" s="225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</row>
    <row r="10" spans="1:255" ht="12.75">
      <c r="A10" s="129" t="s">
        <v>133</v>
      </c>
      <c r="B10" s="215">
        <v>0</v>
      </c>
      <c r="C10" s="221" t="s">
        <v>23</v>
      </c>
      <c r="D10" s="222">
        <f t="shared" si="0"/>
        <v>0</v>
      </c>
      <c r="E10" s="222">
        <v>0</v>
      </c>
      <c r="F10" s="223">
        <v>0</v>
      </c>
      <c r="G10" s="224">
        <v>0</v>
      </c>
      <c r="H10" s="225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</row>
    <row r="11" spans="1:8" ht="19.5" customHeight="1">
      <c r="A11" s="227" t="s">
        <v>134</v>
      </c>
      <c r="B11" s="215">
        <v>0</v>
      </c>
      <c r="C11" s="228" t="s">
        <v>24</v>
      </c>
      <c r="D11" s="222">
        <f t="shared" si="0"/>
        <v>0</v>
      </c>
      <c r="E11" s="222">
        <v>0</v>
      </c>
      <c r="F11" s="223">
        <v>0</v>
      </c>
      <c r="G11" s="224">
        <v>0</v>
      </c>
      <c r="H11" s="225"/>
    </row>
    <row r="12" spans="1:8" ht="19.5" customHeight="1" hidden="1">
      <c r="A12" s="229"/>
      <c r="B12" s="230"/>
      <c r="C12" s="221" t="s">
        <v>25</v>
      </c>
      <c r="D12" s="222">
        <f t="shared" si="0"/>
        <v>0</v>
      </c>
      <c r="E12" s="222">
        <v>0</v>
      </c>
      <c r="F12" s="223">
        <v>0</v>
      </c>
      <c r="G12" s="224"/>
      <c r="H12" s="225"/>
    </row>
    <row r="13" spans="1:8" ht="19.5" customHeight="1" hidden="1">
      <c r="A13" s="231"/>
      <c r="B13" s="230"/>
      <c r="C13" s="221" t="s">
        <v>26</v>
      </c>
      <c r="D13" s="222">
        <f t="shared" si="0"/>
        <v>0</v>
      </c>
      <c r="E13" s="222">
        <v>0</v>
      </c>
      <c r="F13" s="223">
        <v>0</v>
      </c>
      <c r="G13" s="224"/>
      <c r="H13" s="225"/>
    </row>
    <row r="14" spans="1:8" ht="19.5" customHeight="1" hidden="1">
      <c r="A14" s="232"/>
      <c r="B14" s="230"/>
      <c r="C14" s="221" t="s">
        <v>27</v>
      </c>
      <c r="D14" s="222">
        <f t="shared" si="0"/>
        <v>0</v>
      </c>
      <c r="E14" s="222">
        <v>0</v>
      </c>
      <c r="F14" s="223">
        <v>0</v>
      </c>
      <c r="G14" s="224"/>
      <c r="H14" s="225"/>
    </row>
    <row r="15" spans="1:8" ht="19.5" customHeight="1" hidden="1">
      <c r="A15" s="232"/>
      <c r="B15" s="230"/>
      <c r="C15" s="221" t="s">
        <v>28</v>
      </c>
      <c r="D15" s="222">
        <f t="shared" si="0"/>
        <v>0</v>
      </c>
      <c r="E15" s="222">
        <v>0</v>
      </c>
      <c r="F15" s="223">
        <v>0</v>
      </c>
      <c r="G15" s="224"/>
      <c r="H15" s="225"/>
    </row>
    <row r="16" spans="1:8" ht="19.5" customHeight="1" hidden="1">
      <c r="A16" s="233"/>
      <c r="B16" s="230"/>
      <c r="C16" s="221" t="s">
        <v>29</v>
      </c>
      <c r="D16" s="222">
        <f t="shared" si="0"/>
        <v>0</v>
      </c>
      <c r="E16" s="222">
        <v>0</v>
      </c>
      <c r="F16" s="223">
        <v>0</v>
      </c>
      <c r="G16" s="224"/>
      <c r="H16" s="225"/>
    </row>
    <row r="17" spans="1:8" ht="19.5" customHeight="1" hidden="1">
      <c r="A17" s="229"/>
      <c r="B17" s="230"/>
      <c r="C17" s="221" t="s">
        <v>30</v>
      </c>
      <c r="D17" s="222">
        <f t="shared" si="0"/>
        <v>0</v>
      </c>
      <c r="E17" s="222">
        <v>0</v>
      </c>
      <c r="F17" s="223">
        <v>0</v>
      </c>
      <c r="G17" s="224"/>
      <c r="H17" s="225"/>
    </row>
    <row r="18" spans="1:8" ht="19.5" customHeight="1" hidden="1">
      <c r="A18" s="231"/>
      <c r="B18" s="230"/>
      <c r="C18" s="221" t="s">
        <v>31</v>
      </c>
      <c r="D18" s="222">
        <f t="shared" si="0"/>
        <v>0</v>
      </c>
      <c r="E18" s="222">
        <v>0</v>
      </c>
      <c r="F18" s="223">
        <v>0</v>
      </c>
      <c r="G18" s="224"/>
      <c r="H18" s="225"/>
    </row>
    <row r="19" spans="1:8" ht="27.75" customHeight="1" hidden="1">
      <c r="A19" s="232"/>
      <c r="B19" s="230"/>
      <c r="C19" s="221" t="s">
        <v>32</v>
      </c>
      <c r="D19" s="222">
        <f t="shared" si="0"/>
        <v>0</v>
      </c>
      <c r="E19" s="222">
        <v>0</v>
      </c>
      <c r="F19" s="223">
        <v>0</v>
      </c>
      <c r="G19" s="224"/>
      <c r="H19" s="225"/>
    </row>
    <row r="20" spans="1:8" ht="19.5" customHeight="1" hidden="1">
      <c r="A20" s="232"/>
      <c r="B20" s="230"/>
      <c r="C20" s="221" t="s">
        <v>33</v>
      </c>
      <c r="D20" s="222">
        <f t="shared" si="0"/>
        <v>0</v>
      </c>
      <c r="E20" s="222">
        <v>0</v>
      </c>
      <c r="F20" s="223">
        <v>0</v>
      </c>
      <c r="G20" s="224"/>
      <c r="H20" s="225"/>
    </row>
    <row r="21" spans="1:8" ht="19.5" customHeight="1" hidden="1">
      <c r="A21" s="233"/>
      <c r="B21" s="230"/>
      <c r="C21" s="221" t="s">
        <v>34</v>
      </c>
      <c r="D21" s="222">
        <f t="shared" si="0"/>
        <v>0</v>
      </c>
      <c r="E21" s="222">
        <v>0</v>
      </c>
      <c r="F21" s="223">
        <v>0</v>
      </c>
      <c r="G21" s="224"/>
      <c r="H21" s="225"/>
    </row>
    <row r="22" spans="1:8" ht="19.5" customHeight="1" hidden="1">
      <c r="A22" s="229"/>
      <c r="B22" s="230"/>
      <c r="C22" s="221" t="s">
        <v>35</v>
      </c>
      <c r="D22" s="222">
        <f t="shared" si="0"/>
        <v>0</v>
      </c>
      <c r="E22" s="222">
        <v>0</v>
      </c>
      <c r="F22" s="223">
        <v>0</v>
      </c>
      <c r="G22" s="224"/>
      <c r="H22" s="225"/>
    </row>
    <row r="23" spans="1:8" ht="19.5" customHeight="1" hidden="1">
      <c r="A23" s="231"/>
      <c r="B23" s="230"/>
      <c r="C23" s="221" t="s">
        <v>36</v>
      </c>
      <c r="D23" s="222">
        <f t="shared" si="0"/>
        <v>0</v>
      </c>
      <c r="E23" s="222">
        <v>0</v>
      </c>
      <c r="F23" s="223">
        <v>0</v>
      </c>
      <c r="G23" s="224"/>
      <c r="H23" s="225"/>
    </row>
    <row r="24" spans="1:8" ht="19.5" customHeight="1" hidden="1">
      <c r="A24" s="232"/>
      <c r="B24" s="230"/>
      <c r="C24" s="221" t="s">
        <v>37</v>
      </c>
      <c r="D24" s="222">
        <f t="shared" si="0"/>
        <v>0</v>
      </c>
      <c r="E24" s="222">
        <v>0</v>
      </c>
      <c r="F24" s="223">
        <v>0</v>
      </c>
      <c r="G24" s="224"/>
      <c r="H24" s="225"/>
    </row>
    <row r="25" spans="1:8" ht="19.5" customHeight="1" hidden="1">
      <c r="A25" s="232"/>
      <c r="B25" s="230"/>
      <c r="C25" s="221" t="s">
        <v>38</v>
      </c>
      <c r="D25" s="222">
        <f t="shared" si="0"/>
        <v>0</v>
      </c>
      <c r="E25" s="222">
        <v>0</v>
      </c>
      <c r="F25" s="223">
        <v>0</v>
      </c>
      <c r="G25" s="224"/>
      <c r="H25" s="225"/>
    </row>
    <row r="26" spans="1:8" ht="19.5" customHeight="1" hidden="1">
      <c r="A26" s="233"/>
      <c r="B26" s="230"/>
      <c r="C26" s="221" t="s">
        <v>39</v>
      </c>
      <c r="D26" s="222">
        <f t="shared" si="0"/>
        <v>0</v>
      </c>
      <c r="E26" s="222">
        <v>0</v>
      </c>
      <c r="F26" s="223">
        <v>0</v>
      </c>
      <c r="G26" s="224"/>
      <c r="H26" s="225"/>
    </row>
    <row r="27" spans="1:8" ht="19.5" customHeight="1" hidden="1">
      <c r="A27" s="229"/>
      <c r="B27" s="230"/>
      <c r="C27" s="221" t="s">
        <v>40</v>
      </c>
      <c r="D27" s="222">
        <f t="shared" si="0"/>
        <v>0</v>
      </c>
      <c r="E27" s="222">
        <v>0</v>
      </c>
      <c r="F27" s="223">
        <v>0</v>
      </c>
      <c r="G27" s="224"/>
      <c r="H27" s="225"/>
    </row>
    <row r="28" spans="1:255" ht="12.75">
      <c r="A28" s="129"/>
      <c r="B28" s="215"/>
      <c r="C28" s="221" t="s">
        <v>41</v>
      </c>
      <c r="D28" s="222"/>
      <c r="E28" s="222"/>
      <c r="F28" s="234"/>
      <c r="G28" s="141"/>
      <c r="H28" s="22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</row>
    <row r="29" spans="1:255" ht="12.75">
      <c r="A29" s="129" t="s">
        <v>135</v>
      </c>
      <c r="B29" s="215">
        <f>B30+B33</f>
        <v>0</v>
      </c>
      <c r="C29" s="221" t="s">
        <v>26</v>
      </c>
      <c r="D29" s="222">
        <f aca="true" t="shared" si="1" ref="D29:D35">E29+F29</f>
        <v>124.16</v>
      </c>
      <c r="E29" s="222">
        <v>124.16</v>
      </c>
      <c r="F29" s="235"/>
      <c r="G29" s="141"/>
      <c r="H29" s="22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</row>
    <row r="30" spans="1:255" ht="12.75">
      <c r="A30" s="129" t="s">
        <v>130</v>
      </c>
      <c r="B30" s="215">
        <f>B31+B32</f>
        <v>0</v>
      </c>
      <c r="C30" s="221" t="s">
        <v>27</v>
      </c>
      <c r="D30" s="222">
        <f t="shared" si="1"/>
        <v>77.59</v>
      </c>
      <c r="E30" s="222">
        <v>77.59</v>
      </c>
      <c r="F30" s="235"/>
      <c r="G30" s="141"/>
      <c r="H30" s="225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</row>
    <row r="31" spans="1:255" ht="12.75">
      <c r="A31" s="226" t="s">
        <v>131</v>
      </c>
      <c r="B31" s="215">
        <v>0</v>
      </c>
      <c r="C31" s="130" t="s">
        <v>29</v>
      </c>
      <c r="D31" s="222">
        <f t="shared" si="1"/>
        <v>349.34</v>
      </c>
      <c r="E31" s="222">
        <v>349.34</v>
      </c>
      <c r="F31" s="235"/>
      <c r="G31" s="141"/>
      <c r="H31" s="225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</row>
    <row r="32" spans="1:255" ht="24">
      <c r="A32" s="129" t="s">
        <v>132</v>
      </c>
      <c r="B32" s="215">
        <v>0</v>
      </c>
      <c r="C32" s="130" t="s">
        <v>136</v>
      </c>
      <c r="D32" s="222">
        <f t="shared" si="1"/>
        <v>112.21</v>
      </c>
      <c r="E32" s="222">
        <v>112.21</v>
      </c>
      <c r="F32" s="235"/>
      <c r="G32" s="141"/>
      <c r="H32" s="225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</row>
    <row r="33" spans="1:255" ht="12.75">
      <c r="A33" s="129" t="s">
        <v>133</v>
      </c>
      <c r="B33" s="215">
        <v>0</v>
      </c>
      <c r="C33" s="130" t="s">
        <v>43</v>
      </c>
      <c r="D33" s="222">
        <f t="shared" si="1"/>
        <v>277.17</v>
      </c>
      <c r="E33" s="222">
        <v>277.17</v>
      </c>
      <c r="F33" s="235"/>
      <c r="G33" s="141"/>
      <c r="H33" s="225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</row>
    <row r="34" spans="1:255" ht="12.75">
      <c r="A34" s="129"/>
      <c r="B34" s="215"/>
      <c r="C34" s="236" t="s">
        <v>137</v>
      </c>
      <c r="D34" s="222">
        <f t="shared" si="1"/>
        <v>0</v>
      </c>
      <c r="E34" s="222">
        <v>0</v>
      </c>
      <c r="F34" s="223">
        <v>0</v>
      </c>
      <c r="G34" s="223">
        <v>0</v>
      </c>
      <c r="H34" s="225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</row>
    <row r="35" spans="1:255" ht="12.75">
      <c r="A35" s="237" t="s">
        <v>138</v>
      </c>
      <c r="B35" s="238">
        <f>B6+B29</f>
        <v>1318.16</v>
      </c>
      <c r="C35" s="239" t="s">
        <v>139</v>
      </c>
      <c r="D35" s="240">
        <f t="shared" si="1"/>
        <v>1318.16</v>
      </c>
      <c r="E35" s="241">
        <f>SUM(E6:E27,E29:E34)</f>
        <v>1318.16</v>
      </c>
      <c r="F35" s="242">
        <f>SUM(F6:F27,F34)</f>
        <v>0</v>
      </c>
      <c r="G35" s="242">
        <f>SUM(G6:G27,G34)</f>
        <v>0</v>
      </c>
      <c r="H35" s="243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</row>
    <row r="36" spans="1:8" ht="12.75">
      <c r="A36" s="183" t="s">
        <v>140</v>
      </c>
      <c r="B36" s="244"/>
      <c r="C36" s="244"/>
      <c r="D36" s="244"/>
      <c r="E36" s="244"/>
      <c r="F36" s="244"/>
      <c r="G36" s="244"/>
      <c r="H36" s="244"/>
    </row>
    <row r="37" spans="1:8" ht="12.75">
      <c r="A37" s="244"/>
      <c r="B37" s="244"/>
      <c r="C37" s="244"/>
      <c r="D37" s="244"/>
      <c r="E37" s="244"/>
      <c r="F37" s="244"/>
      <c r="G37" s="244"/>
      <c r="H37" s="244"/>
    </row>
  </sheetData>
  <sheetProtection/>
  <mergeCells count="8">
    <mergeCell ref="A2:H2"/>
    <mergeCell ref="A3:B3"/>
    <mergeCell ref="C3:H3"/>
    <mergeCell ref="A4:B4"/>
    <mergeCell ref="C4:G4"/>
    <mergeCell ref="H4:H5"/>
    <mergeCell ref="H6:H35"/>
    <mergeCell ref="A36:H37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F11" sqref="F11"/>
    </sheetView>
  </sheetViews>
  <sheetFormatPr defaultColWidth="9.33203125" defaultRowHeight="12.75"/>
  <cols>
    <col min="1" max="3" width="5.66015625" style="172" customWidth="1"/>
    <col min="4" max="4" width="35.66015625" style="30" customWidth="1"/>
    <col min="5" max="7" width="18" style="30" customWidth="1"/>
    <col min="8" max="8" width="16.66015625" style="30" customWidth="1"/>
    <col min="9" max="16384" width="9.33203125" style="30" customWidth="1"/>
  </cols>
  <sheetData>
    <row r="1" ht="12.75">
      <c r="A1" s="18" t="s">
        <v>141</v>
      </c>
    </row>
    <row r="2" spans="1:3" s="27" customFormat="1" ht="12.75">
      <c r="A2" s="173"/>
      <c r="B2" s="173"/>
      <c r="C2" s="173"/>
    </row>
    <row r="3" spans="1:8" ht="30" customHeight="1">
      <c r="A3" s="35" t="s">
        <v>142</v>
      </c>
      <c r="B3" s="35"/>
      <c r="C3" s="35"/>
      <c r="D3" s="36"/>
      <c r="E3" s="36"/>
      <c r="F3" s="36"/>
      <c r="G3" s="36"/>
      <c r="H3" s="174"/>
    </row>
    <row r="4" spans="1:8" ht="12.75">
      <c r="A4" s="175" t="s">
        <v>143</v>
      </c>
      <c r="B4" s="175"/>
      <c r="C4" s="175"/>
      <c r="D4" s="37"/>
      <c r="E4" s="37"/>
      <c r="F4" s="37"/>
      <c r="G4" s="37"/>
      <c r="H4" s="176" t="s">
        <v>8</v>
      </c>
    </row>
    <row r="5" spans="1:8" s="29" customFormat="1" ht="19.5" customHeight="1">
      <c r="A5" s="177" t="s">
        <v>144</v>
      </c>
      <c r="B5" s="177"/>
      <c r="C5" s="177"/>
      <c r="D5" s="178" t="s">
        <v>145</v>
      </c>
      <c r="E5" s="178" t="s">
        <v>146</v>
      </c>
      <c r="F5" s="178" t="s">
        <v>117</v>
      </c>
      <c r="G5" s="179" t="s">
        <v>118</v>
      </c>
      <c r="H5" s="178" t="s">
        <v>11</v>
      </c>
    </row>
    <row r="6" spans="1:8" s="29" customFormat="1" ht="19.5" customHeight="1">
      <c r="A6" s="177" t="s">
        <v>63</v>
      </c>
      <c r="B6" s="177" t="s">
        <v>64</v>
      </c>
      <c r="C6" s="177" t="s">
        <v>65</v>
      </c>
      <c r="D6" s="180"/>
      <c r="E6" s="180"/>
      <c r="F6" s="180"/>
      <c r="G6" s="181"/>
      <c r="H6" s="180"/>
    </row>
    <row r="7" spans="1:8" ht="19.5" customHeight="1">
      <c r="A7" s="182">
        <v>201</v>
      </c>
      <c r="B7" s="182"/>
      <c r="C7" s="182"/>
      <c r="D7" s="183" t="s">
        <v>67</v>
      </c>
      <c r="E7" s="49">
        <f>F7+G7</f>
        <v>377.69</v>
      </c>
      <c r="F7" s="184">
        <f>F8+F10+F13</f>
        <v>377.69</v>
      </c>
      <c r="G7" s="49"/>
      <c r="H7" s="185"/>
    </row>
    <row r="8" spans="1:8" ht="19.5" customHeight="1">
      <c r="A8" s="182">
        <v>201</v>
      </c>
      <c r="B8" s="182" t="s">
        <v>110</v>
      </c>
      <c r="C8" s="182"/>
      <c r="D8" s="183" t="s">
        <v>69</v>
      </c>
      <c r="E8" s="49">
        <f aca="true" t="shared" si="0" ref="E8:E38">F8+G8</f>
        <v>0</v>
      </c>
      <c r="F8" s="184">
        <v>0</v>
      </c>
      <c r="G8" s="49"/>
      <c r="H8" s="186"/>
    </row>
    <row r="9" spans="1:8" ht="19.5" customHeight="1">
      <c r="A9" s="182" t="s">
        <v>147</v>
      </c>
      <c r="B9" s="182" t="s">
        <v>110</v>
      </c>
      <c r="C9" s="182" t="s">
        <v>110</v>
      </c>
      <c r="D9" s="183" t="s">
        <v>71</v>
      </c>
      <c r="E9" s="49">
        <f t="shared" si="0"/>
        <v>0</v>
      </c>
      <c r="F9" s="184">
        <v>0</v>
      </c>
      <c r="G9" s="49"/>
      <c r="H9" s="186"/>
    </row>
    <row r="10" spans="1:8" ht="19.5" customHeight="1">
      <c r="A10" s="16">
        <v>201</v>
      </c>
      <c r="B10" s="16" t="s">
        <v>72</v>
      </c>
      <c r="C10" s="187"/>
      <c r="D10" s="188" t="s">
        <v>73</v>
      </c>
      <c r="E10" s="49">
        <f t="shared" si="0"/>
        <v>318.5</v>
      </c>
      <c r="F10" s="184">
        <f>SUM(F11:F12)</f>
        <v>318.5</v>
      </c>
      <c r="G10" s="49"/>
      <c r="H10" s="186"/>
    </row>
    <row r="11" spans="1:8" ht="19.5" customHeight="1">
      <c r="A11" s="21" t="s">
        <v>70</v>
      </c>
      <c r="B11" s="21" t="s">
        <v>72</v>
      </c>
      <c r="C11" s="21" t="s">
        <v>68</v>
      </c>
      <c r="D11" s="183" t="s">
        <v>71</v>
      </c>
      <c r="E11" s="49">
        <f t="shared" si="0"/>
        <v>318.5</v>
      </c>
      <c r="F11" s="184">
        <v>318.5</v>
      </c>
      <c r="G11" s="49"/>
      <c r="H11" s="186"/>
    </row>
    <row r="12" spans="1:8" ht="19.5" customHeight="1">
      <c r="A12" s="21" t="s">
        <v>70</v>
      </c>
      <c r="B12" s="21" t="s">
        <v>72</v>
      </c>
      <c r="C12" s="21" t="s">
        <v>74</v>
      </c>
      <c r="D12" s="183" t="s">
        <v>75</v>
      </c>
      <c r="E12" s="49">
        <f t="shared" si="0"/>
        <v>0</v>
      </c>
      <c r="F12" s="184"/>
      <c r="G12" s="49"/>
      <c r="H12" s="186"/>
    </row>
    <row r="13" spans="1:8" ht="19.5" customHeight="1">
      <c r="A13" s="189">
        <v>201</v>
      </c>
      <c r="B13" s="16" t="s">
        <v>76</v>
      </c>
      <c r="C13" s="187"/>
      <c r="D13" s="190" t="s">
        <v>77</v>
      </c>
      <c r="E13" s="49">
        <f t="shared" si="0"/>
        <v>59.19</v>
      </c>
      <c r="F13" s="184">
        <f>F14</f>
        <v>59.19</v>
      </c>
      <c r="G13" s="49"/>
      <c r="H13" s="186"/>
    </row>
    <row r="14" spans="1:8" ht="19.5" customHeight="1">
      <c r="A14" s="21" t="s">
        <v>70</v>
      </c>
      <c r="B14" s="21" t="s">
        <v>76</v>
      </c>
      <c r="C14" s="21" t="s">
        <v>78</v>
      </c>
      <c r="D14" s="183" t="s">
        <v>79</v>
      </c>
      <c r="E14" s="49">
        <f t="shared" si="0"/>
        <v>59.19</v>
      </c>
      <c r="F14" s="184">
        <v>59.19</v>
      </c>
      <c r="G14" s="49"/>
      <c r="H14" s="186"/>
    </row>
    <row r="15" spans="1:8" ht="19.5" customHeight="1">
      <c r="A15" s="14">
        <v>208</v>
      </c>
      <c r="B15" s="14"/>
      <c r="C15" s="187"/>
      <c r="D15" s="191" t="s">
        <v>80</v>
      </c>
      <c r="E15" s="49">
        <f t="shared" si="0"/>
        <v>124.16</v>
      </c>
      <c r="F15" s="184">
        <f>F16+F19</f>
        <v>124.16</v>
      </c>
      <c r="G15" s="49"/>
      <c r="H15" s="186"/>
    </row>
    <row r="16" spans="1:8" ht="19.5" customHeight="1">
      <c r="A16" s="16">
        <v>208</v>
      </c>
      <c r="B16" s="16" t="s">
        <v>81</v>
      </c>
      <c r="C16" s="187"/>
      <c r="D16" s="192" t="s">
        <v>82</v>
      </c>
      <c r="E16" s="49">
        <f t="shared" si="0"/>
        <v>118.75</v>
      </c>
      <c r="F16" s="184">
        <f>SUM(F17:F18)</f>
        <v>118.75</v>
      </c>
      <c r="G16" s="49"/>
      <c r="H16" s="186"/>
    </row>
    <row r="17" spans="1:8" ht="19.5" customHeight="1">
      <c r="A17" s="21" t="s">
        <v>83</v>
      </c>
      <c r="B17" s="21" t="s">
        <v>81</v>
      </c>
      <c r="C17" s="21" t="s">
        <v>81</v>
      </c>
      <c r="D17" s="104" t="s">
        <v>84</v>
      </c>
      <c r="E17" s="49">
        <f t="shared" si="0"/>
        <v>112.18</v>
      </c>
      <c r="F17" s="184">
        <v>112.18</v>
      </c>
      <c r="G17" s="49"/>
      <c r="H17" s="186"/>
    </row>
    <row r="18" spans="1:8" ht="19.5" customHeight="1">
      <c r="A18" s="21" t="s">
        <v>83</v>
      </c>
      <c r="B18" s="21" t="s">
        <v>81</v>
      </c>
      <c r="C18" s="21" t="s">
        <v>76</v>
      </c>
      <c r="D18" s="104" t="s">
        <v>85</v>
      </c>
      <c r="E18" s="49">
        <f t="shared" si="0"/>
        <v>6.57</v>
      </c>
      <c r="F18" s="184">
        <v>6.57</v>
      </c>
      <c r="G18" s="49"/>
      <c r="H18" s="186"/>
    </row>
    <row r="19" spans="1:8" ht="19.5" customHeight="1">
      <c r="A19" s="16" t="s">
        <v>83</v>
      </c>
      <c r="B19" s="16" t="s">
        <v>86</v>
      </c>
      <c r="C19" s="187"/>
      <c r="D19" s="192" t="s">
        <v>87</v>
      </c>
      <c r="E19" s="49">
        <f t="shared" si="0"/>
        <v>5.41</v>
      </c>
      <c r="F19" s="184">
        <f>SUM(F20:F21)</f>
        <v>5.41</v>
      </c>
      <c r="G19" s="49"/>
      <c r="H19" s="186"/>
    </row>
    <row r="20" spans="1:8" ht="19.5" customHeight="1">
      <c r="A20" s="21" t="s">
        <v>83</v>
      </c>
      <c r="B20" s="21" t="s">
        <v>86</v>
      </c>
      <c r="C20" s="21" t="s">
        <v>68</v>
      </c>
      <c r="D20" s="104" t="s">
        <v>88</v>
      </c>
      <c r="E20" s="49">
        <f t="shared" si="0"/>
        <v>2.61</v>
      </c>
      <c r="F20" s="184">
        <v>2.61</v>
      </c>
      <c r="G20" s="49"/>
      <c r="H20" s="186"/>
    </row>
    <row r="21" spans="1:8" ht="19.5" customHeight="1">
      <c r="A21" s="21" t="s">
        <v>83</v>
      </c>
      <c r="B21" s="21" t="s">
        <v>86</v>
      </c>
      <c r="C21" s="21" t="s">
        <v>74</v>
      </c>
      <c r="D21" s="104" t="s">
        <v>89</v>
      </c>
      <c r="E21" s="49">
        <f t="shared" si="0"/>
        <v>2.8</v>
      </c>
      <c r="F21" s="184">
        <v>2.8</v>
      </c>
      <c r="G21" s="49"/>
      <c r="H21" s="186"/>
    </row>
    <row r="22" spans="1:8" ht="19.5" customHeight="1">
      <c r="A22" s="16" t="s">
        <v>90</v>
      </c>
      <c r="B22" s="16"/>
      <c r="C22" s="187"/>
      <c r="D22" s="191" t="s">
        <v>91</v>
      </c>
      <c r="E22" s="49">
        <f t="shared" si="0"/>
        <v>77.59</v>
      </c>
      <c r="F22" s="184">
        <f>F23</f>
        <v>77.59</v>
      </c>
      <c r="G22" s="49"/>
      <c r="H22" s="186"/>
    </row>
    <row r="23" spans="1:8" ht="19.5" customHeight="1">
      <c r="A23" s="16" t="s">
        <v>90</v>
      </c>
      <c r="B23" s="16" t="s">
        <v>92</v>
      </c>
      <c r="C23" s="187"/>
      <c r="D23" s="192" t="s">
        <v>93</v>
      </c>
      <c r="E23" s="49">
        <f t="shared" si="0"/>
        <v>77.59</v>
      </c>
      <c r="F23" s="184">
        <f>SUM(F24:F25)</f>
        <v>77.59</v>
      </c>
      <c r="G23" s="49"/>
      <c r="H23" s="186"/>
    </row>
    <row r="24" spans="1:8" ht="19.5" customHeight="1">
      <c r="A24" s="21" t="s">
        <v>90</v>
      </c>
      <c r="B24" s="21" t="s">
        <v>92</v>
      </c>
      <c r="C24" s="21" t="s">
        <v>68</v>
      </c>
      <c r="D24" s="104" t="s">
        <v>94</v>
      </c>
      <c r="E24" s="49">
        <f t="shared" si="0"/>
        <v>53.11</v>
      </c>
      <c r="F24" s="184">
        <v>53.11</v>
      </c>
      <c r="G24" s="49"/>
      <c r="H24" s="186"/>
    </row>
    <row r="25" spans="1:8" ht="19.5" customHeight="1">
      <c r="A25" s="21" t="s">
        <v>90</v>
      </c>
      <c r="B25" s="21" t="s">
        <v>92</v>
      </c>
      <c r="C25" s="21" t="s">
        <v>72</v>
      </c>
      <c r="D25" s="104" t="s">
        <v>95</v>
      </c>
      <c r="E25" s="49">
        <f t="shared" si="0"/>
        <v>24.48</v>
      </c>
      <c r="F25" s="184">
        <v>24.48</v>
      </c>
      <c r="G25" s="49"/>
      <c r="H25" s="186"/>
    </row>
    <row r="26" spans="1:8" ht="19.5" customHeight="1">
      <c r="A26" s="193">
        <v>212</v>
      </c>
      <c r="B26" s="16"/>
      <c r="C26" s="187"/>
      <c r="D26" s="194" t="s">
        <v>96</v>
      </c>
      <c r="E26" s="49">
        <f t="shared" si="0"/>
        <v>349.34</v>
      </c>
      <c r="F26" s="184">
        <f>F27+F29</f>
        <v>349.34</v>
      </c>
      <c r="G26" s="49"/>
      <c r="H26" s="186"/>
    </row>
    <row r="27" spans="1:8" ht="19.5" customHeight="1">
      <c r="A27" s="193">
        <v>212</v>
      </c>
      <c r="B27" s="16" t="s">
        <v>68</v>
      </c>
      <c r="C27" s="187"/>
      <c r="D27" s="195" t="s">
        <v>97</v>
      </c>
      <c r="E27" s="49">
        <f t="shared" si="0"/>
        <v>349.34</v>
      </c>
      <c r="F27" s="184">
        <f aca="true" t="shared" si="1" ref="F27:F32">F28</f>
        <v>349.34</v>
      </c>
      <c r="G27" s="49"/>
      <c r="H27" s="186"/>
    </row>
    <row r="28" spans="1:8" ht="19.5" customHeight="1">
      <c r="A28" s="21" t="s">
        <v>98</v>
      </c>
      <c r="B28" s="21" t="s">
        <v>68</v>
      </c>
      <c r="C28" s="21" t="s">
        <v>68</v>
      </c>
      <c r="D28" s="183" t="s">
        <v>71</v>
      </c>
      <c r="E28" s="49">
        <f t="shared" si="0"/>
        <v>349.34</v>
      </c>
      <c r="F28" s="184">
        <v>349.34</v>
      </c>
      <c r="G28" s="49"/>
      <c r="H28" s="186"/>
    </row>
    <row r="29" spans="1:8" ht="19.5" customHeight="1">
      <c r="A29" s="21" t="s">
        <v>98</v>
      </c>
      <c r="B29" s="21" t="s">
        <v>72</v>
      </c>
      <c r="C29" s="21"/>
      <c r="D29" s="195" t="s">
        <v>99</v>
      </c>
      <c r="E29" s="49">
        <f t="shared" si="0"/>
        <v>0</v>
      </c>
      <c r="F29" s="184">
        <f t="shared" si="1"/>
        <v>0</v>
      </c>
      <c r="G29" s="49"/>
      <c r="H29" s="186"/>
    </row>
    <row r="30" spans="1:8" ht="19.5" customHeight="1">
      <c r="A30" s="21" t="s">
        <v>98</v>
      </c>
      <c r="B30" s="21" t="s">
        <v>72</v>
      </c>
      <c r="C30" s="21" t="s">
        <v>100</v>
      </c>
      <c r="D30" s="195" t="s">
        <v>101</v>
      </c>
      <c r="E30" s="49">
        <f t="shared" si="0"/>
        <v>0</v>
      </c>
      <c r="F30" s="184"/>
      <c r="G30" s="49"/>
      <c r="H30" s="186"/>
    </row>
    <row r="31" spans="1:8" ht="19.5" customHeight="1">
      <c r="A31" s="189" t="s">
        <v>102</v>
      </c>
      <c r="B31" s="16"/>
      <c r="C31" s="187"/>
      <c r="D31" s="196" t="s">
        <v>103</v>
      </c>
      <c r="E31" s="49">
        <f t="shared" si="0"/>
        <v>112.21</v>
      </c>
      <c r="F31" s="184">
        <f t="shared" si="1"/>
        <v>112.21</v>
      </c>
      <c r="G31" s="49"/>
      <c r="H31" s="186"/>
    </row>
    <row r="32" spans="1:8" ht="19.5" customHeight="1">
      <c r="A32" s="189" t="s">
        <v>102</v>
      </c>
      <c r="B32" s="16" t="s">
        <v>68</v>
      </c>
      <c r="C32" s="187"/>
      <c r="D32" s="195" t="s">
        <v>104</v>
      </c>
      <c r="E32" s="49">
        <f t="shared" si="0"/>
        <v>112.21</v>
      </c>
      <c r="F32" s="184">
        <f t="shared" si="1"/>
        <v>112.21</v>
      </c>
      <c r="G32" s="49"/>
      <c r="H32" s="186"/>
    </row>
    <row r="33" spans="1:8" ht="19.5" customHeight="1">
      <c r="A33" s="21" t="s">
        <v>102</v>
      </c>
      <c r="B33" s="21" t="s">
        <v>68</v>
      </c>
      <c r="C33" s="21" t="s">
        <v>78</v>
      </c>
      <c r="D33" s="183" t="s">
        <v>79</v>
      </c>
      <c r="E33" s="49">
        <f t="shared" si="0"/>
        <v>112.21</v>
      </c>
      <c r="F33" s="184">
        <v>112.21</v>
      </c>
      <c r="G33" s="49"/>
      <c r="H33" s="186"/>
    </row>
    <row r="34" spans="1:8" ht="19.5" customHeight="1">
      <c r="A34" s="182" t="s">
        <v>107</v>
      </c>
      <c r="B34" s="182"/>
      <c r="C34" s="182"/>
      <c r="D34" s="183" t="s">
        <v>106</v>
      </c>
      <c r="E34" s="49">
        <f t="shared" si="0"/>
        <v>277.17</v>
      </c>
      <c r="F34" s="184">
        <f>F35</f>
        <v>277.17</v>
      </c>
      <c r="G34" s="49"/>
      <c r="H34" s="186"/>
    </row>
    <row r="35" spans="1:8" ht="19.5" customHeight="1">
      <c r="A35" s="182" t="s">
        <v>107</v>
      </c>
      <c r="B35" s="182" t="s">
        <v>108</v>
      </c>
      <c r="C35" s="182"/>
      <c r="D35" s="183" t="s">
        <v>109</v>
      </c>
      <c r="E35" s="49">
        <f t="shared" si="0"/>
        <v>277.17</v>
      </c>
      <c r="F35" s="184">
        <f>SUM(F36:F37)</f>
        <v>277.17</v>
      </c>
      <c r="G35" s="49"/>
      <c r="H35" s="186"/>
    </row>
    <row r="36" spans="1:8" ht="19.5" customHeight="1">
      <c r="A36" s="182" t="s">
        <v>107</v>
      </c>
      <c r="B36" s="182" t="s">
        <v>108</v>
      </c>
      <c r="C36" s="182" t="s">
        <v>110</v>
      </c>
      <c r="D36" s="183" t="s">
        <v>111</v>
      </c>
      <c r="E36" s="49">
        <f t="shared" si="0"/>
        <v>83.68</v>
      </c>
      <c r="F36" s="184">
        <v>83.68</v>
      </c>
      <c r="G36" s="49"/>
      <c r="H36" s="186"/>
    </row>
    <row r="37" spans="1:8" ht="19.5" customHeight="1">
      <c r="A37" s="182" t="s">
        <v>107</v>
      </c>
      <c r="B37" s="182" t="s">
        <v>108</v>
      </c>
      <c r="C37" s="21" t="s">
        <v>72</v>
      </c>
      <c r="D37" s="183" t="s">
        <v>112</v>
      </c>
      <c r="E37" s="49">
        <f t="shared" si="0"/>
        <v>193.49</v>
      </c>
      <c r="F37" s="184">
        <v>193.49</v>
      </c>
      <c r="G37" s="49"/>
      <c r="H37" s="186"/>
    </row>
    <row r="38" spans="1:8" ht="19.5" customHeight="1">
      <c r="A38" s="197" t="s">
        <v>113</v>
      </c>
      <c r="B38" s="198"/>
      <c r="C38" s="198"/>
      <c r="D38" s="199"/>
      <c r="E38" s="49">
        <f t="shared" si="0"/>
        <v>1318.16</v>
      </c>
      <c r="F38" s="184">
        <f>F7+F15+F22+F26+F31+F34</f>
        <v>1318.16</v>
      </c>
      <c r="G38" s="49"/>
      <c r="H38" s="186"/>
    </row>
    <row r="39" spans="1:8" ht="12.75">
      <c r="A39" s="200" t="s">
        <v>148</v>
      </c>
      <c r="B39" s="200"/>
      <c r="C39" s="200"/>
      <c r="D39" s="200"/>
      <c r="E39" s="200"/>
      <c r="F39" s="200"/>
      <c r="G39" s="200"/>
      <c r="H39" s="200"/>
    </row>
    <row r="40" spans="1:8" ht="12.75">
      <c r="A40" s="200"/>
      <c r="B40" s="200"/>
      <c r="C40" s="200"/>
      <c r="D40" s="200"/>
      <c r="E40" s="200"/>
      <c r="F40" s="200"/>
      <c r="G40" s="200"/>
      <c r="H40" s="200"/>
    </row>
    <row r="41" spans="1:3" ht="12.75">
      <c r="A41" s="201"/>
      <c r="B41" s="202"/>
      <c r="C41" s="202"/>
    </row>
    <row r="42" spans="1:3" ht="12.75">
      <c r="A42" s="203"/>
      <c r="B42" s="203"/>
      <c r="C42" s="203"/>
    </row>
    <row r="43" spans="1:3" ht="12.75">
      <c r="A43" s="202"/>
      <c r="B43" s="202"/>
      <c r="C43" s="202"/>
    </row>
  </sheetData>
  <sheetProtection/>
  <mergeCells count="9">
    <mergeCell ref="A3:H3"/>
    <mergeCell ref="A5:C5"/>
    <mergeCell ref="A38:D38"/>
    <mergeCell ref="D5:D6"/>
    <mergeCell ref="E5:E6"/>
    <mergeCell ref="F5:F6"/>
    <mergeCell ref="G5:G6"/>
    <mergeCell ref="H5:H6"/>
    <mergeCell ref="A39:H40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0"/>
  <sheetViews>
    <sheetView showGridLines="0" tabSelected="1" workbookViewId="0" topLeftCell="A1">
      <selection activeCell="D140" sqref="D140"/>
    </sheetView>
  </sheetViews>
  <sheetFormatPr defaultColWidth="9.33203125" defaultRowHeight="12.75"/>
  <cols>
    <col min="1" max="1" width="7.83203125" style="58" customWidth="1"/>
    <col min="2" max="2" width="6.16015625" style="58" customWidth="1"/>
    <col min="3" max="3" width="44" style="58" customWidth="1"/>
    <col min="4" max="4" width="18.83203125" style="58" customWidth="1"/>
    <col min="5" max="5" width="8.66015625" style="58" customWidth="1"/>
    <col min="6" max="6" width="6.16015625" style="58" customWidth="1"/>
    <col min="7" max="7" width="44" style="58" customWidth="1"/>
    <col min="8" max="8" width="18.83203125" style="58" customWidth="1"/>
    <col min="9" max="9" width="5.83203125" style="58" customWidth="1"/>
    <col min="10" max="10" width="9.33203125" style="58" hidden="1" customWidth="1"/>
    <col min="11" max="16384" width="9.33203125" style="58" customWidth="1"/>
  </cols>
  <sheetData>
    <row r="1" spans="1:9" ht="30" customHeight="1">
      <c r="A1" s="59" t="s">
        <v>149</v>
      </c>
      <c r="B1" s="60"/>
      <c r="C1" s="60"/>
      <c r="D1" s="60"/>
      <c r="E1" s="60"/>
      <c r="F1" s="60"/>
      <c r="G1" s="60"/>
      <c r="H1" s="60"/>
      <c r="I1" s="119"/>
    </row>
    <row r="2" spans="1:8" ht="26.25" customHeight="1">
      <c r="A2" s="61" t="s">
        <v>150</v>
      </c>
      <c r="B2" s="62"/>
      <c r="C2" s="62"/>
      <c r="D2" s="62"/>
      <c r="E2" s="62"/>
      <c r="F2" s="62"/>
      <c r="G2" s="62"/>
      <c r="H2" s="62"/>
    </row>
    <row r="3" spans="1:5" ht="22.5" customHeight="1">
      <c r="A3" s="63"/>
      <c r="E3" s="64" t="s">
        <v>8</v>
      </c>
    </row>
    <row r="4" spans="1:8" ht="22.5" customHeight="1">
      <c r="A4" s="65" t="s">
        <v>151</v>
      </c>
      <c r="B4" s="66"/>
      <c r="C4" s="66"/>
      <c r="D4" s="67"/>
      <c r="E4" s="65" t="s">
        <v>152</v>
      </c>
      <c r="F4" s="66"/>
      <c r="G4" s="66"/>
      <c r="H4" s="67"/>
    </row>
    <row r="5" spans="1:8" ht="13.5">
      <c r="A5" s="65" t="s">
        <v>144</v>
      </c>
      <c r="B5" s="67"/>
      <c r="C5" s="65" t="s">
        <v>145</v>
      </c>
      <c r="D5" s="65" t="s">
        <v>153</v>
      </c>
      <c r="E5" s="65" t="s">
        <v>144</v>
      </c>
      <c r="F5" s="67"/>
      <c r="G5" s="65" t="s">
        <v>145</v>
      </c>
      <c r="H5" s="65" t="s">
        <v>153</v>
      </c>
    </row>
    <row r="6" spans="1:8" ht="13.5">
      <c r="A6" s="65" t="s">
        <v>63</v>
      </c>
      <c r="B6" s="65" t="s">
        <v>64</v>
      </c>
      <c r="C6" s="68"/>
      <c r="D6" s="68"/>
      <c r="E6" s="65" t="s">
        <v>63</v>
      </c>
      <c r="F6" s="65" t="s">
        <v>64</v>
      </c>
      <c r="G6" s="68"/>
      <c r="H6" s="68"/>
    </row>
    <row r="7" spans="1:8" ht="12.75">
      <c r="A7" s="69" t="s">
        <v>154</v>
      </c>
      <c r="B7" s="69" t="s">
        <v>154</v>
      </c>
      <c r="C7" s="70" t="s">
        <v>155</v>
      </c>
      <c r="D7" s="71">
        <f>D8+D21+D49+D66+D79+D122+D125+D129+D133+D145+D148+D153+D156+D161+D164</f>
        <v>1318.1600000000003</v>
      </c>
      <c r="E7" s="69" t="s">
        <v>154</v>
      </c>
      <c r="F7" s="69" t="s">
        <v>154</v>
      </c>
      <c r="G7" s="70" t="s">
        <v>155</v>
      </c>
      <c r="H7" s="71">
        <f>H8+H21+H49+H66+H79+H80+H125+H123+H124+H130+H131+H132+H133+H145+H148+H164</f>
        <v>1318.1600000000005</v>
      </c>
    </row>
    <row r="8" spans="1:8" ht="12.75">
      <c r="A8" s="72" t="s">
        <v>156</v>
      </c>
      <c r="B8" s="72"/>
      <c r="C8" s="73" t="s">
        <v>157</v>
      </c>
      <c r="D8" s="74">
        <f>SUM(D9:D20)</f>
        <v>1185.38</v>
      </c>
      <c r="E8" s="72" t="s">
        <v>158</v>
      </c>
      <c r="F8" s="72"/>
      <c r="G8" s="73" t="s">
        <v>159</v>
      </c>
      <c r="H8" s="74">
        <f>SUM(H9:H20)</f>
        <v>1185.3800000000003</v>
      </c>
    </row>
    <row r="9" spans="1:8" ht="12.75">
      <c r="A9" s="75"/>
      <c r="B9" s="69" t="s">
        <v>68</v>
      </c>
      <c r="C9" s="76" t="s">
        <v>160</v>
      </c>
      <c r="D9" s="71">
        <v>899.95</v>
      </c>
      <c r="E9" s="69"/>
      <c r="F9" s="69" t="s">
        <v>68</v>
      </c>
      <c r="G9" s="76" t="s">
        <v>161</v>
      </c>
      <c r="H9" s="71">
        <v>398.19</v>
      </c>
    </row>
    <row r="10" spans="1:8" ht="12.75">
      <c r="A10" s="77"/>
      <c r="B10" s="78"/>
      <c r="C10" s="78"/>
      <c r="D10" s="78"/>
      <c r="E10" s="69"/>
      <c r="F10" s="69" t="s">
        <v>74</v>
      </c>
      <c r="G10" s="76" t="s">
        <v>162</v>
      </c>
      <c r="H10" s="71">
        <v>468.52</v>
      </c>
    </row>
    <row r="11" spans="1:8" ht="12.75">
      <c r="A11" s="77"/>
      <c r="B11" s="78"/>
      <c r="C11" s="78"/>
      <c r="D11" s="78"/>
      <c r="E11" s="69"/>
      <c r="F11" s="69" t="s">
        <v>72</v>
      </c>
      <c r="G11" s="76" t="s">
        <v>163</v>
      </c>
      <c r="H11" s="71">
        <v>33.24</v>
      </c>
    </row>
    <row r="12" spans="1:8" ht="12.75">
      <c r="A12" s="77"/>
      <c r="B12" s="79" t="s">
        <v>74</v>
      </c>
      <c r="C12" s="80" t="s">
        <v>164</v>
      </c>
      <c r="D12" s="81">
        <v>201.75</v>
      </c>
      <c r="E12" s="69"/>
      <c r="F12" s="293" t="s">
        <v>165</v>
      </c>
      <c r="G12" s="76" t="s">
        <v>84</v>
      </c>
      <c r="H12" s="71">
        <v>112.18</v>
      </c>
    </row>
    <row r="13" spans="1:8" ht="12.75">
      <c r="A13" s="77"/>
      <c r="B13" s="82"/>
      <c r="C13" s="83"/>
      <c r="D13" s="84"/>
      <c r="E13" s="69"/>
      <c r="F13" s="293" t="s">
        <v>166</v>
      </c>
      <c r="G13" s="76" t="s">
        <v>85</v>
      </c>
      <c r="H13" s="71">
        <v>6.57</v>
      </c>
    </row>
    <row r="14" spans="1:8" ht="12.75">
      <c r="A14" s="77"/>
      <c r="B14" s="82"/>
      <c r="C14" s="83"/>
      <c r="D14" s="84"/>
      <c r="E14" s="69"/>
      <c r="F14" s="293" t="s">
        <v>167</v>
      </c>
      <c r="G14" s="76" t="s">
        <v>168</v>
      </c>
      <c r="H14" s="71">
        <v>53.11</v>
      </c>
    </row>
    <row r="15" spans="1:8" ht="12.75">
      <c r="A15" s="77"/>
      <c r="B15" s="82"/>
      <c r="C15" s="83"/>
      <c r="D15" s="84"/>
      <c r="E15" s="69"/>
      <c r="F15" s="293" t="s">
        <v>92</v>
      </c>
      <c r="G15" s="76" t="s">
        <v>95</v>
      </c>
      <c r="H15" s="71">
        <v>24.48</v>
      </c>
    </row>
    <row r="16" spans="1:8" ht="12.75">
      <c r="A16" s="77"/>
      <c r="B16" s="85"/>
      <c r="C16" s="86"/>
      <c r="D16" s="87"/>
      <c r="E16" s="69"/>
      <c r="F16" s="293" t="s">
        <v>169</v>
      </c>
      <c r="G16" s="76" t="s">
        <v>170</v>
      </c>
      <c r="H16" s="71">
        <v>5.41</v>
      </c>
    </row>
    <row r="17" spans="1:8" ht="12.75">
      <c r="A17" s="77"/>
      <c r="B17" s="69" t="s">
        <v>72</v>
      </c>
      <c r="C17" s="76" t="s">
        <v>111</v>
      </c>
      <c r="D17" s="71">
        <v>83.68</v>
      </c>
      <c r="E17" s="69"/>
      <c r="F17" s="69" t="s">
        <v>171</v>
      </c>
      <c r="G17" s="76" t="s">
        <v>111</v>
      </c>
      <c r="H17" s="71">
        <v>83.68</v>
      </c>
    </row>
    <row r="18" spans="1:8" ht="12.75">
      <c r="A18" s="77"/>
      <c r="B18" s="75" t="s">
        <v>100</v>
      </c>
      <c r="C18" s="88" t="s">
        <v>172</v>
      </c>
      <c r="D18" s="89"/>
      <c r="E18" s="69"/>
      <c r="F18" s="293" t="s">
        <v>76</v>
      </c>
      <c r="G18" s="76" t="s">
        <v>173</v>
      </c>
      <c r="H18" s="71"/>
    </row>
    <row r="19" spans="1:8" ht="12.75">
      <c r="A19" s="77"/>
      <c r="B19" s="77"/>
      <c r="C19" s="90"/>
      <c r="D19" s="91"/>
      <c r="E19" s="69"/>
      <c r="F19" s="69">
        <v>14</v>
      </c>
      <c r="G19" s="76" t="s">
        <v>174</v>
      </c>
      <c r="H19" s="71"/>
    </row>
    <row r="20" spans="1:8" ht="12.75">
      <c r="A20" s="92"/>
      <c r="B20" s="92"/>
      <c r="C20" s="93"/>
      <c r="D20" s="94"/>
      <c r="E20" s="69"/>
      <c r="F20" s="69">
        <v>99</v>
      </c>
      <c r="G20" s="76" t="s">
        <v>172</v>
      </c>
      <c r="H20" s="71"/>
    </row>
    <row r="21" spans="1:8" ht="12.75">
      <c r="A21" s="72" t="s">
        <v>175</v>
      </c>
      <c r="B21" s="72"/>
      <c r="C21" s="73" t="s">
        <v>176</v>
      </c>
      <c r="D21" s="74">
        <v>63.13</v>
      </c>
      <c r="E21" s="72" t="s">
        <v>177</v>
      </c>
      <c r="F21" s="72"/>
      <c r="G21" s="73" t="s">
        <v>178</v>
      </c>
      <c r="H21" s="74">
        <f>SUM(H22:H48)</f>
        <v>63.13</v>
      </c>
    </row>
    <row r="22" spans="1:8" ht="12.75">
      <c r="A22" s="69"/>
      <c r="B22" s="69" t="s">
        <v>68</v>
      </c>
      <c r="C22" s="76" t="s">
        <v>179</v>
      </c>
      <c r="D22" s="71"/>
      <c r="E22" s="69"/>
      <c r="F22" s="69" t="s">
        <v>68</v>
      </c>
      <c r="G22" s="76" t="s">
        <v>180</v>
      </c>
      <c r="H22" s="71">
        <v>17.41</v>
      </c>
    </row>
    <row r="23" spans="1:8" ht="12.75">
      <c r="A23" s="78"/>
      <c r="B23" s="78"/>
      <c r="C23" s="78"/>
      <c r="D23" s="78"/>
      <c r="E23" s="69"/>
      <c r="F23" s="69" t="s">
        <v>74</v>
      </c>
      <c r="G23" s="76" t="s">
        <v>181</v>
      </c>
      <c r="H23" s="71"/>
    </row>
    <row r="24" spans="1:8" ht="12.75">
      <c r="A24" s="78"/>
      <c r="B24" s="78"/>
      <c r="C24" s="78"/>
      <c r="D24" s="78"/>
      <c r="E24" s="69"/>
      <c r="F24" s="69" t="s">
        <v>182</v>
      </c>
      <c r="G24" s="76" t="s">
        <v>183</v>
      </c>
      <c r="H24" s="71"/>
    </row>
    <row r="25" spans="1:8" ht="12.75">
      <c r="A25" s="78"/>
      <c r="B25" s="78"/>
      <c r="C25" s="78"/>
      <c r="D25" s="78"/>
      <c r="E25" s="69"/>
      <c r="F25" s="69" t="s">
        <v>81</v>
      </c>
      <c r="G25" s="76" t="s">
        <v>184</v>
      </c>
      <c r="H25" s="71">
        <v>2.7</v>
      </c>
    </row>
    <row r="26" spans="1:8" ht="12.75">
      <c r="A26" s="78"/>
      <c r="B26" s="78"/>
      <c r="C26" s="78"/>
      <c r="D26" s="78"/>
      <c r="E26" s="69"/>
      <c r="F26" s="69" t="s">
        <v>76</v>
      </c>
      <c r="G26" s="76" t="s">
        <v>185</v>
      </c>
      <c r="H26" s="71"/>
    </row>
    <row r="27" spans="1:8" ht="12.75">
      <c r="A27" s="78"/>
      <c r="B27" s="78"/>
      <c r="C27" s="78"/>
      <c r="D27" s="78"/>
      <c r="E27" s="69"/>
      <c r="F27" s="69" t="s">
        <v>186</v>
      </c>
      <c r="G27" s="76" t="s">
        <v>187</v>
      </c>
      <c r="H27" s="71">
        <v>3.45</v>
      </c>
    </row>
    <row r="28" spans="1:8" ht="12.75">
      <c r="A28" s="78"/>
      <c r="B28" s="78"/>
      <c r="C28" s="78"/>
      <c r="D28" s="78"/>
      <c r="E28" s="69"/>
      <c r="F28" s="69" t="s">
        <v>165</v>
      </c>
      <c r="G28" s="76" t="s">
        <v>188</v>
      </c>
      <c r="H28" s="71"/>
    </row>
    <row r="29" spans="1:8" ht="12.75">
      <c r="A29" s="78"/>
      <c r="B29" s="78"/>
      <c r="C29" s="78"/>
      <c r="D29" s="78"/>
      <c r="E29" s="69"/>
      <c r="F29" s="69" t="s">
        <v>166</v>
      </c>
      <c r="G29" s="76" t="s">
        <v>189</v>
      </c>
      <c r="H29" s="71"/>
    </row>
    <row r="30" spans="1:8" ht="12.75">
      <c r="A30" s="78"/>
      <c r="B30" s="78"/>
      <c r="C30" s="78"/>
      <c r="D30" s="78"/>
      <c r="E30" s="69"/>
      <c r="F30" s="69" t="s">
        <v>92</v>
      </c>
      <c r="G30" s="76" t="s">
        <v>190</v>
      </c>
      <c r="H30" s="71">
        <v>6.71</v>
      </c>
    </row>
    <row r="31" spans="1:8" ht="12.75">
      <c r="A31" s="78"/>
      <c r="B31" s="78"/>
      <c r="C31" s="78"/>
      <c r="D31" s="78"/>
      <c r="E31" s="69"/>
      <c r="F31" s="69" t="s">
        <v>191</v>
      </c>
      <c r="G31" s="76" t="s">
        <v>192</v>
      </c>
      <c r="H31" s="71"/>
    </row>
    <row r="32" spans="1:8" ht="12.75">
      <c r="A32" s="78"/>
      <c r="B32" s="78"/>
      <c r="C32" s="78"/>
      <c r="D32" s="78"/>
      <c r="E32" s="69"/>
      <c r="F32" s="69" t="s">
        <v>193</v>
      </c>
      <c r="G32" s="76" t="s">
        <v>194</v>
      </c>
      <c r="H32" s="71"/>
    </row>
    <row r="33" spans="1:8" ht="12.75">
      <c r="A33" s="78"/>
      <c r="B33" s="78"/>
      <c r="C33" s="78"/>
      <c r="D33" s="78"/>
      <c r="E33" s="69"/>
      <c r="F33" s="69">
        <v>29</v>
      </c>
      <c r="G33" s="76" t="s">
        <v>195</v>
      </c>
      <c r="H33" s="71">
        <v>16.09</v>
      </c>
    </row>
    <row r="34" spans="1:8" ht="12.75">
      <c r="A34" s="78"/>
      <c r="B34" s="78"/>
      <c r="C34" s="78"/>
      <c r="D34" s="78"/>
      <c r="E34" s="69"/>
      <c r="F34" s="69" t="s">
        <v>196</v>
      </c>
      <c r="G34" s="76" t="s">
        <v>197</v>
      </c>
      <c r="H34" s="71"/>
    </row>
    <row r="35" spans="1:8" ht="12.75">
      <c r="A35" s="68"/>
      <c r="B35" s="68"/>
      <c r="C35" s="68"/>
      <c r="D35" s="68"/>
      <c r="E35" s="69"/>
      <c r="F35" s="69">
        <v>40</v>
      </c>
      <c r="G35" s="76" t="s">
        <v>198</v>
      </c>
      <c r="H35" s="71"/>
    </row>
    <row r="36" spans="1:8" ht="12.75">
      <c r="A36" s="69"/>
      <c r="B36" s="69" t="s">
        <v>74</v>
      </c>
      <c r="C36" s="76" t="s">
        <v>199</v>
      </c>
      <c r="D36" s="71"/>
      <c r="E36" s="69"/>
      <c r="F36" s="69" t="s">
        <v>200</v>
      </c>
      <c r="G36" s="76" t="s">
        <v>199</v>
      </c>
      <c r="H36" s="71"/>
    </row>
    <row r="37" spans="1:8" ht="12.75">
      <c r="A37" s="69"/>
      <c r="B37" s="69" t="s">
        <v>72</v>
      </c>
      <c r="C37" s="76" t="s">
        <v>201</v>
      </c>
      <c r="D37" s="71"/>
      <c r="E37" s="69"/>
      <c r="F37" s="69" t="s">
        <v>202</v>
      </c>
      <c r="G37" s="76" t="s">
        <v>201</v>
      </c>
      <c r="H37" s="71">
        <v>7.98</v>
      </c>
    </row>
    <row r="38" spans="1:8" ht="12.75">
      <c r="A38" s="75"/>
      <c r="B38" s="294" t="s">
        <v>182</v>
      </c>
      <c r="C38" s="88" t="s">
        <v>203</v>
      </c>
      <c r="D38" s="95"/>
      <c r="E38" s="69"/>
      <c r="F38" s="293" t="s">
        <v>204</v>
      </c>
      <c r="G38" s="76" t="s">
        <v>205</v>
      </c>
      <c r="H38" s="71"/>
    </row>
    <row r="39" spans="1:8" ht="12.75">
      <c r="A39" s="77"/>
      <c r="B39" s="77"/>
      <c r="C39" s="90"/>
      <c r="D39" s="96"/>
      <c r="E39" s="69"/>
      <c r="F39" s="293" t="s">
        <v>206</v>
      </c>
      <c r="G39" s="76" t="s">
        <v>207</v>
      </c>
      <c r="H39" s="71"/>
    </row>
    <row r="40" spans="1:8" ht="12.75">
      <c r="A40" s="92"/>
      <c r="B40" s="92"/>
      <c r="C40" s="93"/>
      <c r="D40" s="97"/>
      <c r="E40" s="69"/>
      <c r="F40" s="293" t="s">
        <v>208</v>
      </c>
      <c r="G40" s="76" t="s">
        <v>209</v>
      </c>
      <c r="H40" s="71"/>
    </row>
    <row r="41" spans="1:8" ht="12.75">
      <c r="A41" s="69"/>
      <c r="B41" s="69" t="s">
        <v>81</v>
      </c>
      <c r="C41" s="76" t="s">
        <v>210</v>
      </c>
      <c r="D41" s="71"/>
      <c r="E41" s="69"/>
      <c r="F41" s="293" t="s">
        <v>72</v>
      </c>
      <c r="G41" s="76" t="s">
        <v>211</v>
      </c>
      <c r="H41" s="71"/>
    </row>
    <row r="42" spans="1:8" ht="12.75">
      <c r="A42" s="92"/>
      <c r="B42" s="92"/>
      <c r="C42" s="93"/>
      <c r="D42" s="98"/>
      <c r="E42" s="69"/>
      <c r="F42" s="69" t="s">
        <v>212</v>
      </c>
      <c r="G42" s="76" t="s">
        <v>213</v>
      </c>
      <c r="H42" s="71"/>
    </row>
    <row r="43" spans="1:8" ht="12.75">
      <c r="A43" s="68"/>
      <c r="B43" s="68"/>
      <c r="C43" s="68"/>
      <c r="D43" s="68"/>
      <c r="E43" s="69"/>
      <c r="F43" s="69" t="s">
        <v>86</v>
      </c>
      <c r="G43" s="76" t="s">
        <v>210</v>
      </c>
      <c r="H43" s="71"/>
    </row>
    <row r="44" spans="1:8" ht="12.75">
      <c r="A44" s="69"/>
      <c r="B44" s="69" t="s">
        <v>76</v>
      </c>
      <c r="C44" s="76" t="s">
        <v>214</v>
      </c>
      <c r="D44" s="71"/>
      <c r="E44" s="69"/>
      <c r="F44" s="69" t="s">
        <v>215</v>
      </c>
      <c r="G44" s="76" t="s">
        <v>214</v>
      </c>
      <c r="H44" s="71">
        <v>5.1</v>
      </c>
    </row>
    <row r="45" spans="1:8" ht="12.75">
      <c r="A45" s="69"/>
      <c r="B45" s="293" t="s">
        <v>186</v>
      </c>
      <c r="C45" s="76" t="s">
        <v>216</v>
      </c>
      <c r="D45" s="71"/>
      <c r="E45" s="69"/>
      <c r="F45" s="293" t="s">
        <v>169</v>
      </c>
      <c r="G45" s="76" t="s">
        <v>216</v>
      </c>
      <c r="H45" s="71"/>
    </row>
    <row r="46" spans="1:8" ht="12.75">
      <c r="A46" s="69"/>
      <c r="B46" s="69" t="s">
        <v>165</v>
      </c>
      <c r="C46" s="76" t="s">
        <v>217</v>
      </c>
      <c r="D46" s="71"/>
      <c r="E46" s="69"/>
      <c r="F46" s="69" t="s">
        <v>218</v>
      </c>
      <c r="G46" s="76" t="s">
        <v>217</v>
      </c>
      <c r="H46" s="71"/>
    </row>
    <row r="47" spans="1:8" ht="12.75">
      <c r="A47" s="69"/>
      <c r="B47" s="69" t="s">
        <v>166</v>
      </c>
      <c r="C47" s="76" t="s">
        <v>219</v>
      </c>
      <c r="D47" s="71"/>
      <c r="E47" s="69"/>
      <c r="F47" s="69" t="s">
        <v>171</v>
      </c>
      <c r="G47" s="76" t="s">
        <v>219</v>
      </c>
      <c r="H47" s="71">
        <v>3.36</v>
      </c>
    </row>
    <row r="48" spans="1:8" ht="12.75">
      <c r="A48" s="75"/>
      <c r="B48" s="75" t="s">
        <v>100</v>
      </c>
      <c r="C48" s="88" t="s">
        <v>220</v>
      </c>
      <c r="D48" s="99"/>
      <c r="E48" s="75"/>
      <c r="F48" s="75" t="s">
        <v>100</v>
      </c>
      <c r="G48" s="88" t="s">
        <v>220</v>
      </c>
      <c r="H48" s="99">
        <v>0.33</v>
      </c>
    </row>
    <row r="49" spans="1:8" ht="12.75">
      <c r="A49" s="100">
        <v>503</v>
      </c>
      <c r="B49" s="100"/>
      <c r="C49" s="101" t="s">
        <v>221</v>
      </c>
      <c r="D49" s="102">
        <f>SUM(D50:D65)</f>
        <v>0</v>
      </c>
      <c r="E49" s="100">
        <v>310</v>
      </c>
      <c r="F49" s="100"/>
      <c r="G49" s="101" t="s">
        <v>222</v>
      </c>
      <c r="H49" s="102">
        <f>SUM(H50:H65)</f>
        <v>0</v>
      </c>
    </row>
    <row r="50" spans="1:8" ht="12.75">
      <c r="A50" s="103"/>
      <c r="B50" s="103" t="s">
        <v>68</v>
      </c>
      <c r="C50" s="104" t="s">
        <v>223</v>
      </c>
      <c r="D50" s="105"/>
      <c r="E50" s="103"/>
      <c r="F50" s="103" t="s">
        <v>68</v>
      </c>
      <c r="G50" s="104" t="s">
        <v>223</v>
      </c>
      <c r="H50" s="105"/>
    </row>
    <row r="51" spans="1:8" ht="12.75">
      <c r="A51" s="103"/>
      <c r="B51" s="103" t="s">
        <v>74</v>
      </c>
      <c r="C51" s="104" t="s">
        <v>224</v>
      </c>
      <c r="D51" s="105"/>
      <c r="E51" s="103"/>
      <c r="F51" s="103" t="s">
        <v>81</v>
      </c>
      <c r="G51" s="104" t="s">
        <v>224</v>
      </c>
      <c r="H51" s="105"/>
    </row>
    <row r="52" spans="1:8" ht="12.75">
      <c r="A52" s="103"/>
      <c r="B52" s="103" t="s">
        <v>72</v>
      </c>
      <c r="C52" s="104" t="s">
        <v>225</v>
      </c>
      <c r="D52" s="105"/>
      <c r="E52" s="103"/>
      <c r="F52" s="103" t="s">
        <v>171</v>
      </c>
      <c r="G52" s="104" t="s">
        <v>225</v>
      </c>
      <c r="H52" s="105"/>
    </row>
    <row r="53" spans="1:8" ht="12.75">
      <c r="A53" s="106"/>
      <c r="B53" s="106" t="s">
        <v>81</v>
      </c>
      <c r="C53" s="107" t="s">
        <v>226</v>
      </c>
      <c r="D53" s="108"/>
      <c r="E53" s="103"/>
      <c r="F53" s="103" t="s">
        <v>166</v>
      </c>
      <c r="G53" s="104" t="s">
        <v>227</v>
      </c>
      <c r="H53" s="105"/>
    </row>
    <row r="54" spans="1:8" ht="12.75">
      <c r="A54" s="109"/>
      <c r="B54" s="109"/>
      <c r="C54" s="110"/>
      <c r="D54" s="111"/>
      <c r="E54" s="103"/>
      <c r="F54" s="103" t="s">
        <v>167</v>
      </c>
      <c r="G54" s="104" t="s">
        <v>228</v>
      </c>
      <c r="H54" s="105"/>
    </row>
    <row r="55" spans="1:8" ht="12.75">
      <c r="A55" s="109"/>
      <c r="B55" s="109"/>
      <c r="C55" s="110"/>
      <c r="D55" s="111"/>
      <c r="E55" s="103"/>
      <c r="F55" s="103" t="s">
        <v>92</v>
      </c>
      <c r="G55" s="104" t="s">
        <v>229</v>
      </c>
      <c r="H55" s="105"/>
    </row>
    <row r="56" spans="1:8" ht="12.75">
      <c r="A56" s="112"/>
      <c r="B56" s="112"/>
      <c r="C56" s="113"/>
      <c r="D56" s="114"/>
      <c r="E56" s="103"/>
      <c r="F56" s="103" t="s">
        <v>169</v>
      </c>
      <c r="G56" s="104" t="s">
        <v>230</v>
      </c>
      <c r="H56" s="105"/>
    </row>
    <row r="57" spans="1:8" ht="12.75">
      <c r="A57" s="106"/>
      <c r="B57" s="115" t="s">
        <v>76</v>
      </c>
      <c r="C57" s="107" t="s">
        <v>231</v>
      </c>
      <c r="D57" s="108"/>
      <c r="E57" s="103"/>
      <c r="F57" s="103" t="s">
        <v>74</v>
      </c>
      <c r="G57" s="104" t="s">
        <v>232</v>
      </c>
      <c r="H57" s="105"/>
    </row>
    <row r="58" spans="1:8" ht="12.75">
      <c r="A58" s="109"/>
      <c r="B58" s="116"/>
      <c r="C58" s="110"/>
      <c r="D58" s="111"/>
      <c r="E58" s="103"/>
      <c r="F58" s="103" t="s">
        <v>72</v>
      </c>
      <c r="G58" s="104" t="s">
        <v>233</v>
      </c>
      <c r="H58" s="105"/>
    </row>
    <row r="59" spans="1:8" ht="12.75">
      <c r="A59" s="112"/>
      <c r="B59" s="117"/>
      <c r="C59" s="113"/>
      <c r="D59" s="114"/>
      <c r="E59" s="103"/>
      <c r="F59" s="103" t="s">
        <v>186</v>
      </c>
      <c r="G59" s="104" t="s">
        <v>234</v>
      </c>
      <c r="H59" s="105"/>
    </row>
    <row r="60" spans="1:8" ht="12.75">
      <c r="A60" s="103"/>
      <c r="B60" s="118" t="s">
        <v>186</v>
      </c>
      <c r="C60" s="104" t="s">
        <v>235</v>
      </c>
      <c r="D60" s="105"/>
      <c r="E60" s="103"/>
      <c r="F60" s="103" t="s">
        <v>76</v>
      </c>
      <c r="G60" s="104" t="s">
        <v>236</v>
      </c>
      <c r="H60" s="105"/>
    </row>
    <row r="61" spans="1:8" ht="12.75">
      <c r="A61" s="106"/>
      <c r="B61" s="106">
        <v>99</v>
      </c>
      <c r="C61" s="107" t="s">
        <v>237</v>
      </c>
      <c r="D61" s="108"/>
      <c r="E61" s="103"/>
      <c r="F61" s="103" t="s">
        <v>165</v>
      </c>
      <c r="G61" s="104" t="s">
        <v>238</v>
      </c>
      <c r="H61" s="105"/>
    </row>
    <row r="62" spans="1:8" ht="12.75">
      <c r="A62" s="109"/>
      <c r="B62" s="109"/>
      <c r="C62" s="110"/>
      <c r="D62" s="111"/>
      <c r="E62" s="103"/>
      <c r="F62" s="103" t="s">
        <v>239</v>
      </c>
      <c r="G62" s="104" t="s">
        <v>240</v>
      </c>
      <c r="H62" s="105"/>
    </row>
    <row r="63" spans="1:8" ht="12.75">
      <c r="A63" s="109"/>
      <c r="B63" s="109"/>
      <c r="C63" s="110"/>
      <c r="D63" s="111"/>
      <c r="E63" s="103"/>
      <c r="F63" s="103">
        <v>21</v>
      </c>
      <c r="G63" s="104" t="s">
        <v>241</v>
      </c>
      <c r="H63" s="105"/>
    </row>
    <row r="64" spans="1:8" ht="12.75">
      <c r="A64" s="109"/>
      <c r="B64" s="109"/>
      <c r="C64" s="110"/>
      <c r="D64" s="111"/>
      <c r="E64" s="103"/>
      <c r="F64" s="103">
        <v>22</v>
      </c>
      <c r="G64" s="104" t="s">
        <v>242</v>
      </c>
      <c r="H64" s="105"/>
    </row>
    <row r="65" spans="1:8" ht="12.75">
      <c r="A65" s="112"/>
      <c r="B65" s="112"/>
      <c r="C65" s="113"/>
      <c r="D65" s="114"/>
      <c r="E65" s="103"/>
      <c r="F65" s="103" t="s">
        <v>100</v>
      </c>
      <c r="G65" s="104" t="s">
        <v>237</v>
      </c>
      <c r="H65" s="105"/>
    </row>
    <row r="66" spans="1:8" ht="12.75">
      <c r="A66" s="120">
        <v>504</v>
      </c>
      <c r="B66" s="120"/>
      <c r="C66" s="121" t="s">
        <v>243</v>
      </c>
      <c r="D66" s="122">
        <f>SUM(D67:D78)</f>
        <v>0</v>
      </c>
      <c r="E66" s="100">
        <v>309</v>
      </c>
      <c r="F66" s="100"/>
      <c r="G66" s="101" t="s">
        <v>244</v>
      </c>
      <c r="H66" s="102">
        <f>SUM(H67:H78)</f>
        <v>0</v>
      </c>
    </row>
    <row r="67" spans="1:8" ht="12.75">
      <c r="A67" s="112"/>
      <c r="B67" s="112" t="s">
        <v>68</v>
      </c>
      <c r="C67" s="113" t="s">
        <v>223</v>
      </c>
      <c r="D67" s="114"/>
      <c r="E67" s="103"/>
      <c r="F67" s="103" t="s">
        <v>68</v>
      </c>
      <c r="G67" s="104" t="s">
        <v>223</v>
      </c>
      <c r="H67" s="105"/>
    </row>
    <row r="68" spans="1:8" ht="12.75">
      <c r="A68" s="103"/>
      <c r="B68" s="103" t="s">
        <v>74</v>
      </c>
      <c r="C68" s="104" t="s">
        <v>224</v>
      </c>
      <c r="D68" s="105"/>
      <c r="E68" s="103"/>
      <c r="F68" s="103" t="s">
        <v>81</v>
      </c>
      <c r="G68" s="104" t="s">
        <v>224</v>
      </c>
      <c r="H68" s="105"/>
    </row>
    <row r="69" spans="1:8" ht="12.75">
      <c r="A69" s="103"/>
      <c r="B69" s="103" t="s">
        <v>72</v>
      </c>
      <c r="C69" s="104" t="s">
        <v>225</v>
      </c>
      <c r="D69" s="105"/>
      <c r="E69" s="103"/>
      <c r="F69" s="103" t="s">
        <v>171</v>
      </c>
      <c r="G69" s="104" t="s">
        <v>225</v>
      </c>
      <c r="H69" s="105"/>
    </row>
    <row r="70" spans="1:8" ht="12.75">
      <c r="A70" s="106"/>
      <c r="B70" s="115" t="s">
        <v>182</v>
      </c>
      <c r="C70" s="107" t="s">
        <v>245</v>
      </c>
      <c r="D70" s="108"/>
      <c r="E70" s="103"/>
      <c r="F70" s="103" t="s">
        <v>74</v>
      </c>
      <c r="G70" s="104" t="s">
        <v>232</v>
      </c>
      <c r="H70" s="105"/>
    </row>
    <row r="71" spans="1:8" ht="12.75">
      <c r="A71" s="109"/>
      <c r="B71" s="116"/>
      <c r="C71" s="110"/>
      <c r="D71" s="111"/>
      <c r="E71" s="103"/>
      <c r="F71" s="103" t="s">
        <v>72</v>
      </c>
      <c r="G71" s="104" t="s">
        <v>233</v>
      </c>
      <c r="H71" s="105"/>
    </row>
    <row r="72" spans="1:8" ht="12.75">
      <c r="A72" s="112"/>
      <c r="B72" s="117"/>
      <c r="C72" s="113"/>
      <c r="D72" s="114"/>
      <c r="E72" s="103"/>
      <c r="F72" s="103" t="s">
        <v>186</v>
      </c>
      <c r="G72" s="104" t="s">
        <v>234</v>
      </c>
      <c r="H72" s="105"/>
    </row>
    <row r="73" spans="1:8" ht="12.75">
      <c r="A73" s="103"/>
      <c r="B73" s="118" t="s">
        <v>246</v>
      </c>
      <c r="C73" s="104" t="s">
        <v>235</v>
      </c>
      <c r="D73" s="105"/>
      <c r="E73" s="103"/>
      <c r="F73" s="103" t="s">
        <v>76</v>
      </c>
      <c r="G73" s="104" t="s">
        <v>236</v>
      </c>
      <c r="H73" s="105"/>
    </row>
    <row r="74" spans="1:8" ht="12.75">
      <c r="A74" s="103"/>
      <c r="B74" s="115" t="s">
        <v>247</v>
      </c>
      <c r="C74" s="107" t="s">
        <v>237</v>
      </c>
      <c r="D74" s="108"/>
      <c r="E74" s="103"/>
      <c r="F74" s="103" t="s">
        <v>165</v>
      </c>
      <c r="G74" s="104" t="s">
        <v>238</v>
      </c>
      <c r="H74" s="105"/>
    </row>
    <row r="75" spans="1:8" ht="12.75">
      <c r="A75" s="103"/>
      <c r="B75" s="116"/>
      <c r="C75" s="110"/>
      <c r="D75" s="111"/>
      <c r="E75" s="103"/>
      <c r="F75" s="103" t="s">
        <v>239</v>
      </c>
      <c r="G75" s="104" t="s">
        <v>240</v>
      </c>
      <c r="H75" s="105"/>
    </row>
    <row r="76" spans="1:8" ht="12.75">
      <c r="A76" s="103"/>
      <c r="B76" s="116"/>
      <c r="C76" s="110"/>
      <c r="D76" s="111"/>
      <c r="E76" s="103"/>
      <c r="F76" s="103">
        <v>21</v>
      </c>
      <c r="G76" s="104" t="s">
        <v>241</v>
      </c>
      <c r="H76" s="105"/>
    </row>
    <row r="77" spans="1:8" ht="12.75">
      <c r="A77" s="103"/>
      <c r="B77" s="116"/>
      <c r="C77" s="110"/>
      <c r="D77" s="111"/>
      <c r="E77" s="103"/>
      <c r="F77" s="103">
        <v>22</v>
      </c>
      <c r="G77" s="104" t="s">
        <v>242</v>
      </c>
      <c r="H77" s="105"/>
    </row>
    <row r="78" spans="1:8" ht="12.75">
      <c r="A78" s="103"/>
      <c r="B78" s="117"/>
      <c r="C78" s="113"/>
      <c r="D78" s="123"/>
      <c r="E78" s="103"/>
      <c r="F78" s="103" t="s">
        <v>100</v>
      </c>
      <c r="G78" s="104" t="s">
        <v>248</v>
      </c>
      <c r="H78" s="105"/>
    </row>
    <row r="79" spans="1:8" ht="13.5" customHeight="1">
      <c r="A79" s="124" t="s">
        <v>249</v>
      </c>
      <c r="B79" s="124"/>
      <c r="C79" s="125" t="s">
        <v>250</v>
      </c>
      <c r="D79" s="126">
        <f>SUM(D81:D121)</f>
        <v>0</v>
      </c>
      <c r="E79" s="124" t="s">
        <v>158</v>
      </c>
      <c r="F79" s="124"/>
      <c r="G79" s="125" t="s">
        <v>159</v>
      </c>
      <c r="H79" s="126">
        <f>H81</f>
        <v>0</v>
      </c>
    </row>
    <row r="80" spans="1:8" ht="13.5" customHeight="1">
      <c r="A80" s="127"/>
      <c r="B80" s="127"/>
      <c r="C80" s="127"/>
      <c r="D80" s="127"/>
      <c r="E80" s="124" t="s">
        <v>177</v>
      </c>
      <c r="F80" s="124"/>
      <c r="G80" s="125" t="s">
        <v>178</v>
      </c>
      <c r="H80" s="126">
        <f>H94</f>
        <v>0</v>
      </c>
    </row>
    <row r="81" spans="1:8" ht="13.5" customHeight="1">
      <c r="A81" s="128"/>
      <c r="B81" s="128" t="s">
        <v>68</v>
      </c>
      <c r="C81" s="129" t="s">
        <v>159</v>
      </c>
      <c r="D81" s="130"/>
      <c r="E81" s="124" t="s">
        <v>158</v>
      </c>
      <c r="F81" s="124"/>
      <c r="G81" s="125" t="s">
        <v>159</v>
      </c>
      <c r="H81" s="126">
        <f>SUM(H82:H93)</f>
        <v>0</v>
      </c>
    </row>
    <row r="82" spans="1:8" ht="13.5" customHeight="1">
      <c r="A82" s="131"/>
      <c r="B82" s="131"/>
      <c r="C82" s="131"/>
      <c r="D82" s="131"/>
      <c r="E82" s="128"/>
      <c r="F82" s="128" t="s">
        <v>68</v>
      </c>
      <c r="G82" s="129" t="s">
        <v>161</v>
      </c>
      <c r="H82" s="130"/>
    </row>
    <row r="83" spans="1:8" ht="13.5" customHeight="1">
      <c r="A83" s="131"/>
      <c r="B83" s="131"/>
      <c r="C83" s="131"/>
      <c r="D83" s="131"/>
      <c r="E83" s="128"/>
      <c r="F83" s="128" t="s">
        <v>74</v>
      </c>
      <c r="G83" s="129" t="s">
        <v>162</v>
      </c>
      <c r="H83" s="130"/>
    </row>
    <row r="84" spans="1:8" ht="13.5" customHeight="1">
      <c r="A84" s="131"/>
      <c r="B84" s="131"/>
      <c r="C84" s="131"/>
      <c r="D84" s="131"/>
      <c r="E84" s="128"/>
      <c r="F84" s="128" t="s">
        <v>72</v>
      </c>
      <c r="G84" s="129" t="s">
        <v>163</v>
      </c>
      <c r="H84" s="130"/>
    </row>
    <row r="85" spans="1:8" ht="13.5" customHeight="1">
      <c r="A85" s="131"/>
      <c r="B85" s="131"/>
      <c r="C85" s="131"/>
      <c r="D85" s="131"/>
      <c r="E85" s="128"/>
      <c r="F85" s="128" t="s">
        <v>76</v>
      </c>
      <c r="G85" s="129" t="s">
        <v>173</v>
      </c>
      <c r="H85" s="130"/>
    </row>
    <row r="86" spans="1:8" ht="13.5" customHeight="1">
      <c r="A86" s="131"/>
      <c r="B86" s="131"/>
      <c r="C86" s="131"/>
      <c r="D86" s="131"/>
      <c r="E86" s="128"/>
      <c r="F86" s="128" t="s">
        <v>186</v>
      </c>
      <c r="G86" s="129" t="s">
        <v>251</v>
      </c>
      <c r="H86" s="130"/>
    </row>
    <row r="87" spans="1:8" ht="13.5" customHeight="1">
      <c r="A87" s="131"/>
      <c r="B87" s="131"/>
      <c r="C87" s="131"/>
      <c r="D87" s="131"/>
      <c r="E87" s="128"/>
      <c r="F87" s="128" t="s">
        <v>165</v>
      </c>
      <c r="G87" s="129" t="s">
        <v>84</v>
      </c>
      <c r="H87" s="130"/>
    </row>
    <row r="88" spans="1:8" ht="13.5" customHeight="1">
      <c r="A88" s="131"/>
      <c r="B88" s="131"/>
      <c r="C88" s="131"/>
      <c r="D88" s="131"/>
      <c r="E88" s="128"/>
      <c r="F88" s="128" t="s">
        <v>166</v>
      </c>
      <c r="G88" s="129" t="s">
        <v>85</v>
      </c>
      <c r="H88" s="130"/>
    </row>
    <row r="89" spans="1:8" ht="13.5" customHeight="1">
      <c r="A89" s="131"/>
      <c r="B89" s="131"/>
      <c r="C89" s="131"/>
      <c r="D89" s="131"/>
      <c r="E89" s="128"/>
      <c r="F89" s="128" t="s">
        <v>167</v>
      </c>
      <c r="G89" s="129" t="s">
        <v>168</v>
      </c>
      <c r="H89" s="130"/>
    </row>
    <row r="90" spans="1:8" ht="13.5" customHeight="1">
      <c r="A90" s="131"/>
      <c r="B90" s="131"/>
      <c r="C90" s="131"/>
      <c r="D90" s="131"/>
      <c r="E90" s="128"/>
      <c r="F90" s="128" t="s">
        <v>169</v>
      </c>
      <c r="G90" s="129" t="s">
        <v>170</v>
      </c>
      <c r="H90" s="130"/>
    </row>
    <row r="91" spans="1:8" ht="13.5" customHeight="1">
      <c r="A91" s="131"/>
      <c r="B91" s="131"/>
      <c r="C91" s="131"/>
      <c r="D91" s="131"/>
      <c r="E91" s="128"/>
      <c r="F91" s="128" t="s">
        <v>171</v>
      </c>
      <c r="G91" s="129" t="s">
        <v>111</v>
      </c>
      <c r="H91" s="130"/>
    </row>
    <row r="92" spans="1:8" ht="13.5" customHeight="1">
      <c r="A92" s="131"/>
      <c r="B92" s="131"/>
      <c r="C92" s="131"/>
      <c r="D92" s="131"/>
      <c r="E92" s="128"/>
      <c r="F92" s="295" t="s">
        <v>191</v>
      </c>
      <c r="G92" s="129" t="s">
        <v>174</v>
      </c>
      <c r="H92" s="130"/>
    </row>
    <row r="93" spans="1:8" ht="13.5" customHeight="1">
      <c r="A93" s="132"/>
      <c r="B93" s="132"/>
      <c r="C93" s="132"/>
      <c r="D93" s="132"/>
      <c r="E93" s="128"/>
      <c r="F93" s="128" t="s">
        <v>100</v>
      </c>
      <c r="G93" s="129" t="s">
        <v>172</v>
      </c>
      <c r="H93" s="130"/>
    </row>
    <row r="94" spans="1:8" ht="12.75">
      <c r="A94" s="128"/>
      <c r="B94" s="128" t="s">
        <v>74</v>
      </c>
      <c r="C94" s="129" t="s">
        <v>178</v>
      </c>
      <c r="D94" s="130"/>
      <c r="E94" s="124" t="s">
        <v>177</v>
      </c>
      <c r="F94" s="124"/>
      <c r="G94" s="125" t="s">
        <v>178</v>
      </c>
      <c r="H94" s="126">
        <f>SUM(H95:H120)</f>
        <v>0</v>
      </c>
    </row>
    <row r="95" spans="1:8" ht="12.75">
      <c r="A95" s="131"/>
      <c r="B95" s="131"/>
      <c r="C95" s="131"/>
      <c r="D95" s="131"/>
      <c r="E95" s="128"/>
      <c r="F95" s="128" t="s">
        <v>68</v>
      </c>
      <c r="G95" s="129" t="s">
        <v>180</v>
      </c>
      <c r="H95" s="130"/>
    </row>
    <row r="96" spans="1:8" s="56" customFormat="1" ht="12.75">
      <c r="A96" s="131"/>
      <c r="B96" s="131"/>
      <c r="C96" s="131"/>
      <c r="D96" s="131"/>
      <c r="E96" s="128"/>
      <c r="F96" s="128" t="s">
        <v>74</v>
      </c>
      <c r="G96" s="129" t="s">
        <v>181</v>
      </c>
      <c r="H96" s="130"/>
    </row>
    <row r="97" spans="1:8" ht="12.75">
      <c r="A97" s="131"/>
      <c r="B97" s="131"/>
      <c r="C97" s="131"/>
      <c r="D97" s="131"/>
      <c r="E97" s="128"/>
      <c r="F97" s="128" t="s">
        <v>72</v>
      </c>
      <c r="G97" s="129" t="s">
        <v>211</v>
      </c>
      <c r="H97" s="130"/>
    </row>
    <row r="98" spans="1:8" ht="12.75">
      <c r="A98" s="131"/>
      <c r="B98" s="131"/>
      <c r="C98" s="131"/>
      <c r="D98" s="131"/>
      <c r="E98" s="128"/>
      <c r="F98" s="128" t="s">
        <v>182</v>
      </c>
      <c r="G98" s="129" t="s">
        <v>183</v>
      </c>
      <c r="H98" s="130"/>
    </row>
    <row r="99" spans="1:8" ht="12.75">
      <c r="A99" s="131"/>
      <c r="B99" s="131"/>
      <c r="C99" s="131"/>
      <c r="D99" s="131"/>
      <c r="E99" s="128"/>
      <c r="F99" s="128" t="s">
        <v>81</v>
      </c>
      <c r="G99" s="129" t="s">
        <v>184</v>
      </c>
      <c r="H99" s="130"/>
    </row>
    <row r="100" spans="1:8" ht="12.75">
      <c r="A100" s="131"/>
      <c r="B100" s="131"/>
      <c r="C100" s="131"/>
      <c r="D100" s="131"/>
      <c r="E100" s="128"/>
      <c r="F100" s="128" t="s">
        <v>76</v>
      </c>
      <c r="G100" s="129" t="s">
        <v>185</v>
      </c>
      <c r="H100" s="130"/>
    </row>
    <row r="101" spans="1:8" ht="12.75">
      <c r="A101" s="131"/>
      <c r="B101" s="131"/>
      <c r="C101" s="131"/>
      <c r="D101" s="131"/>
      <c r="E101" s="128"/>
      <c r="F101" s="128" t="s">
        <v>186</v>
      </c>
      <c r="G101" s="129" t="s">
        <v>187</v>
      </c>
      <c r="H101" s="130"/>
    </row>
    <row r="102" spans="1:8" ht="12.75">
      <c r="A102" s="131"/>
      <c r="B102" s="131"/>
      <c r="C102" s="131"/>
      <c r="D102" s="131"/>
      <c r="E102" s="128"/>
      <c r="F102" s="128" t="s">
        <v>165</v>
      </c>
      <c r="G102" s="129" t="s">
        <v>188</v>
      </c>
      <c r="H102" s="130"/>
    </row>
    <row r="103" spans="1:8" ht="12.75">
      <c r="A103" s="131"/>
      <c r="B103" s="131"/>
      <c r="C103" s="131"/>
      <c r="D103" s="131"/>
      <c r="E103" s="128"/>
      <c r="F103" s="128" t="s">
        <v>166</v>
      </c>
      <c r="G103" s="129" t="s">
        <v>189</v>
      </c>
      <c r="H103" s="130"/>
    </row>
    <row r="104" spans="1:8" ht="12.75">
      <c r="A104" s="131"/>
      <c r="B104" s="131"/>
      <c r="C104" s="131"/>
      <c r="D104" s="131"/>
      <c r="E104" s="128"/>
      <c r="F104" s="128" t="s">
        <v>92</v>
      </c>
      <c r="G104" s="129" t="s">
        <v>190</v>
      </c>
      <c r="H104" s="130"/>
    </row>
    <row r="105" spans="1:8" ht="12.75">
      <c r="A105" s="131"/>
      <c r="B105" s="131"/>
      <c r="C105" s="131"/>
      <c r="D105" s="131"/>
      <c r="E105" s="128"/>
      <c r="F105" s="128" t="s">
        <v>169</v>
      </c>
      <c r="G105" s="129" t="s">
        <v>252</v>
      </c>
      <c r="H105" s="130"/>
    </row>
    <row r="106" spans="1:8" ht="12.75">
      <c r="A106" s="131"/>
      <c r="B106" s="131"/>
      <c r="C106" s="131"/>
      <c r="D106" s="131"/>
      <c r="E106" s="128"/>
      <c r="F106" s="128" t="s">
        <v>171</v>
      </c>
      <c r="G106" s="129" t="s">
        <v>219</v>
      </c>
      <c r="H106" s="130"/>
    </row>
    <row r="107" spans="1:8" ht="12.75">
      <c r="A107" s="131"/>
      <c r="B107" s="131"/>
      <c r="C107" s="131"/>
      <c r="D107" s="131"/>
      <c r="E107" s="128"/>
      <c r="F107" s="128" t="s">
        <v>191</v>
      </c>
      <c r="G107" s="129" t="s">
        <v>192</v>
      </c>
      <c r="H107" s="130"/>
    </row>
    <row r="108" spans="1:8" ht="12.75">
      <c r="A108" s="131"/>
      <c r="B108" s="131"/>
      <c r="C108" s="131"/>
      <c r="D108" s="131"/>
      <c r="E108" s="128"/>
      <c r="F108" s="128" t="s">
        <v>200</v>
      </c>
      <c r="G108" s="129" t="s">
        <v>199</v>
      </c>
      <c r="H108" s="130"/>
    </row>
    <row r="109" spans="1:8" ht="12.75">
      <c r="A109" s="131"/>
      <c r="B109" s="131"/>
      <c r="C109" s="131"/>
      <c r="D109" s="131"/>
      <c r="E109" s="128"/>
      <c r="F109" s="128" t="s">
        <v>202</v>
      </c>
      <c r="G109" s="129" t="s">
        <v>201</v>
      </c>
      <c r="H109" s="130"/>
    </row>
    <row r="110" spans="1:8" ht="12.75">
      <c r="A110" s="131"/>
      <c r="B110" s="131"/>
      <c r="C110" s="131"/>
      <c r="D110" s="131"/>
      <c r="E110" s="128"/>
      <c r="F110" s="128" t="s">
        <v>215</v>
      </c>
      <c r="G110" s="129" t="s">
        <v>214</v>
      </c>
      <c r="H110" s="130"/>
    </row>
    <row r="111" spans="1:8" ht="12.75">
      <c r="A111" s="131"/>
      <c r="B111" s="131"/>
      <c r="C111" s="131"/>
      <c r="D111" s="131"/>
      <c r="E111" s="128"/>
      <c r="F111" s="128" t="s">
        <v>204</v>
      </c>
      <c r="G111" s="129" t="s">
        <v>205</v>
      </c>
      <c r="H111" s="130"/>
    </row>
    <row r="112" spans="1:8" ht="12.75">
      <c r="A112" s="131"/>
      <c r="B112" s="131"/>
      <c r="C112" s="131"/>
      <c r="D112" s="131"/>
      <c r="E112" s="128"/>
      <c r="F112" s="295" t="s">
        <v>208</v>
      </c>
      <c r="G112" s="129" t="s">
        <v>209</v>
      </c>
      <c r="H112" s="130"/>
    </row>
    <row r="113" spans="1:8" ht="12.75">
      <c r="A113" s="131"/>
      <c r="B113" s="131"/>
      <c r="C113" s="131"/>
      <c r="D113" s="131"/>
      <c r="E113" s="128"/>
      <c r="F113" s="128" t="s">
        <v>212</v>
      </c>
      <c r="G113" s="129" t="s">
        <v>213</v>
      </c>
      <c r="H113" s="130"/>
    </row>
    <row r="114" spans="1:8" ht="12.75">
      <c r="A114" s="131"/>
      <c r="B114" s="131"/>
      <c r="C114" s="131"/>
      <c r="D114" s="131"/>
      <c r="E114" s="128"/>
      <c r="F114" s="128" t="s">
        <v>86</v>
      </c>
      <c r="G114" s="129" t="s">
        <v>210</v>
      </c>
      <c r="H114" s="130"/>
    </row>
    <row r="115" spans="1:8" ht="12.75">
      <c r="A115" s="131"/>
      <c r="B115" s="131"/>
      <c r="C115" s="131"/>
      <c r="D115" s="131"/>
      <c r="E115" s="128"/>
      <c r="F115" s="128" t="s">
        <v>193</v>
      </c>
      <c r="G115" s="129" t="s">
        <v>194</v>
      </c>
      <c r="H115" s="130"/>
    </row>
    <row r="116" spans="1:8" ht="12.75">
      <c r="A116" s="131"/>
      <c r="B116" s="131"/>
      <c r="C116" s="131"/>
      <c r="D116" s="131"/>
      <c r="E116" s="128"/>
      <c r="F116" s="128" t="s">
        <v>253</v>
      </c>
      <c r="G116" s="129" t="s">
        <v>195</v>
      </c>
      <c r="H116" s="130"/>
    </row>
    <row r="117" spans="1:8" ht="12.75">
      <c r="A117" s="131"/>
      <c r="B117" s="131"/>
      <c r="C117" s="131"/>
      <c r="D117" s="131"/>
      <c r="E117" s="128"/>
      <c r="F117" s="128" t="s">
        <v>218</v>
      </c>
      <c r="G117" s="129" t="s">
        <v>217</v>
      </c>
      <c r="H117" s="130"/>
    </row>
    <row r="118" spans="1:8" ht="12.75">
      <c r="A118" s="131"/>
      <c r="B118" s="131"/>
      <c r="C118" s="131"/>
      <c r="D118" s="131"/>
      <c r="E118" s="128"/>
      <c r="F118" s="128" t="s">
        <v>196</v>
      </c>
      <c r="G118" s="129" t="s">
        <v>197</v>
      </c>
      <c r="H118" s="130"/>
    </row>
    <row r="119" spans="1:8" ht="12.75">
      <c r="A119" s="131"/>
      <c r="B119" s="131"/>
      <c r="C119" s="131"/>
      <c r="D119" s="131"/>
      <c r="E119" s="128"/>
      <c r="F119" s="295" t="s">
        <v>254</v>
      </c>
      <c r="G119" s="129" t="s">
        <v>198</v>
      </c>
      <c r="H119" s="130"/>
    </row>
    <row r="120" spans="1:8" ht="12.75">
      <c r="A120" s="131"/>
      <c r="B120" s="131"/>
      <c r="C120" s="131"/>
      <c r="D120" s="131"/>
      <c r="E120" s="133"/>
      <c r="F120" s="133" t="s">
        <v>100</v>
      </c>
      <c r="G120" s="134" t="s">
        <v>220</v>
      </c>
      <c r="H120" s="135"/>
    </row>
    <row r="121" spans="1:8" ht="12.75">
      <c r="A121" s="136"/>
      <c r="B121" s="137" t="s">
        <v>72</v>
      </c>
      <c r="C121" s="138" t="s">
        <v>255</v>
      </c>
      <c r="D121" s="136"/>
      <c r="E121" s="139"/>
      <c r="F121" s="139"/>
      <c r="G121" s="140"/>
      <c r="H121" s="141"/>
    </row>
    <row r="122" spans="1:8" ht="12.75">
      <c r="A122" s="142">
        <v>506</v>
      </c>
      <c r="B122" s="143"/>
      <c r="C122" s="144" t="s">
        <v>256</v>
      </c>
      <c r="D122" s="143">
        <f>SUM(D123:D124)</f>
        <v>0</v>
      </c>
      <c r="E122" s="145"/>
      <c r="F122" s="145"/>
      <c r="G122" s="146"/>
      <c r="H122" s="147"/>
    </row>
    <row r="123" spans="1:8" ht="12.75">
      <c r="A123" s="148"/>
      <c r="B123" s="139" t="s">
        <v>68</v>
      </c>
      <c r="C123" s="136" t="s">
        <v>257</v>
      </c>
      <c r="D123" s="136"/>
      <c r="E123" s="149">
        <v>310</v>
      </c>
      <c r="F123" s="149"/>
      <c r="G123" s="150" t="s">
        <v>258</v>
      </c>
      <c r="H123" s="151"/>
    </row>
    <row r="124" spans="1:8" ht="12.75">
      <c r="A124" s="148"/>
      <c r="B124" s="139" t="s">
        <v>74</v>
      </c>
      <c r="C124" s="136" t="s">
        <v>259</v>
      </c>
      <c r="D124" s="136"/>
      <c r="E124" s="149">
        <v>309</v>
      </c>
      <c r="F124" s="149"/>
      <c r="G124" s="150" t="s">
        <v>244</v>
      </c>
      <c r="H124" s="151"/>
    </row>
    <row r="125" spans="1:8" ht="12.75">
      <c r="A125" s="142">
        <v>507</v>
      </c>
      <c r="B125" s="143"/>
      <c r="C125" s="144" t="s">
        <v>260</v>
      </c>
      <c r="D125" s="143">
        <f>SUM(D126:D128)</f>
        <v>0</v>
      </c>
      <c r="E125" s="149">
        <v>312</v>
      </c>
      <c r="F125" s="149"/>
      <c r="G125" s="150" t="s">
        <v>260</v>
      </c>
      <c r="H125" s="151">
        <f>SUM(H126:H128)</f>
        <v>0</v>
      </c>
    </row>
    <row r="126" spans="1:8" ht="12.75">
      <c r="A126" s="148"/>
      <c r="B126" s="139" t="s">
        <v>68</v>
      </c>
      <c r="C126" s="136" t="s">
        <v>261</v>
      </c>
      <c r="D126" s="136"/>
      <c r="E126" s="139"/>
      <c r="F126" s="139" t="s">
        <v>182</v>
      </c>
      <c r="G126" s="140" t="s">
        <v>261</v>
      </c>
      <c r="H126" s="141"/>
    </row>
    <row r="127" spans="1:8" ht="12.75">
      <c r="A127" s="148"/>
      <c r="B127" s="139" t="s">
        <v>74</v>
      </c>
      <c r="C127" s="136" t="s">
        <v>262</v>
      </c>
      <c r="D127" s="136"/>
      <c r="E127" s="139"/>
      <c r="F127" s="139" t="s">
        <v>81</v>
      </c>
      <c r="G127" s="140" t="s">
        <v>262</v>
      </c>
      <c r="H127" s="141"/>
    </row>
    <row r="128" spans="1:8" ht="12.75">
      <c r="A128" s="148"/>
      <c r="B128" s="139">
        <v>99</v>
      </c>
      <c r="C128" s="136" t="s">
        <v>263</v>
      </c>
      <c r="D128" s="136"/>
      <c r="E128" s="139"/>
      <c r="F128" s="139">
        <v>99</v>
      </c>
      <c r="G128" s="140" t="s">
        <v>263</v>
      </c>
      <c r="H128" s="141"/>
    </row>
    <row r="129" spans="1:8" ht="12.75">
      <c r="A129" s="152">
        <v>508</v>
      </c>
      <c r="B129" s="143"/>
      <c r="C129" s="144" t="s">
        <v>264</v>
      </c>
      <c r="D129" s="143">
        <f>SUM(D130:D132)</f>
        <v>0</v>
      </c>
      <c r="E129" s="149"/>
      <c r="F129" s="149"/>
      <c r="G129" s="150"/>
      <c r="H129" s="151"/>
    </row>
    <row r="130" spans="1:8" ht="12.75">
      <c r="A130" s="153"/>
      <c r="B130" s="154" t="s">
        <v>68</v>
      </c>
      <c r="C130" s="155" t="s">
        <v>265</v>
      </c>
      <c r="D130" s="156"/>
      <c r="E130" s="157">
        <v>312</v>
      </c>
      <c r="F130" s="139" t="s">
        <v>68</v>
      </c>
      <c r="G130" s="140" t="s">
        <v>266</v>
      </c>
      <c r="H130" s="141"/>
    </row>
    <row r="131" spans="1:8" ht="12.75">
      <c r="A131" s="158"/>
      <c r="B131" s="159"/>
      <c r="C131" s="160"/>
      <c r="D131" s="161"/>
      <c r="E131" s="162"/>
      <c r="F131" s="139" t="s">
        <v>72</v>
      </c>
      <c r="G131" s="140" t="s">
        <v>267</v>
      </c>
      <c r="H131" s="141"/>
    </row>
    <row r="132" spans="1:8" ht="12.75">
      <c r="A132" s="148"/>
      <c r="B132" s="163" t="s">
        <v>74</v>
      </c>
      <c r="C132" s="136" t="s">
        <v>268</v>
      </c>
      <c r="D132" s="136"/>
      <c r="E132" s="149">
        <v>311</v>
      </c>
      <c r="F132" s="149"/>
      <c r="G132" s="150" t="s">
        <v>269</v>
      </c>
      <c r="H132" s="151"/>
    </row>
    <row r="133" spans="1:8" ht="12.75">
      <c r="A133" s="142">
        <v>509</v>
      </c>
      <c r="B133" s="143"/>
      <c r="C133" s="144" t="s">
        <v>270</v>
      </c>
      <c r="D133" s="143">
        <f>SUM(D134:D144)</f>
        <v>69.65</v>
      </c>
      <c r="E133" s="149">
        <v>303</v>
      </c>
      <c r="F133" s="149"/>
      <c r="G133" s="150" t="s">
        <v>270</v>
      </c>
      <c r="H133" s="151">
        <f>SUM(H134:H144)</f>
        <v>69.65</v>
      </c>
    </row>
    <row r="134" spans="1:8" ht="12.75">
      <c r="A134" s="156"/>
      <c r="B134" s="154" t="s">
        <v>68</v>
      </c>
      <c r="C134" s="155" t="s">
        <v>271</v>
      </c>
      <c r="D134" s="156">
        <v>0.67</v>
      </c>
      <c r="E134" s="139"/>
      <c r="F134" s="139" t="s">
        <v>182</v>
      </c>
      <c r="G134" s="140" t="s">
        <v>272</v>
      </c>
      <c r="H134" s="141">
        <v>0.67</v>
      </c>
    </row>
    <row r="135" spans="1:8" ht="12.75">
      <c r="A135" s="164"/>
      <c r="B135" s="165"/>
      <c r="C135" s="166"/>
      <c r="D135" s="164"/>
      <c r="E135" s="139"/>
      <c r="F135" s="139" t="s">
        <v>81</v>
      </c>
      <c r="G135" s="140" t="s">
        <v>273</v>
      </c>
      <c r="H135" s="141"/>
    </row>
    <row r="136" spans="1:8" ht="12.75">
      <c r="A136" s="164"/>
      <c r="B136" s="165"/>
      <c r="C136" s="166"/>
      <c r="D136" s="164"/>
      <c r="E136" s="139"/>
      <c r="F136" s="139" t="s">
        <v>76</v>
      </c>
      <c r="G136" s="140" t="s">
        <v>274</v>
      </c>
      <c r="H136" s="141"/>
    </row>
    <row r="137" spans="1:8" ht="12.75">
      <c r="A137" s="164"/>
      <c r="B137" s="165"/>
      <c r="C137" s="166"/>
      <c r="D137" s="164"/>
      <c r="E137" s="139"/>
      <c r="F137" s="139" t="s">
        <v>186</v>
      </c>
      <c r="G137" s="140" t="s">
        <v>275</v>
      </c>
      <c r="H137" s="141"/>
    </row>
    <row r="138" spans="1:8" ht="12.75">
      <c r="A138" s="161"/>
      <c r="B138" s="159"/>
      <c r="C138" s="160"/>
      <c r="D138" s="161"/>
      <c r="E138" s="139"/>
      <c r="F138" s="139" t="s">
        <v>166</v>
      </c>
      <c r="G138" s="140" t="s">
        <v>276</v>
      </c>
      <c r="H138" s="141"/>
    </row>
    <row r="139" spans="1:8" ht="12.75">
      <c r="A139" s="136"/>
      <c r="B139" s="163" t="s">
        <v>74</v>
      </c>
      <c r="C139" s="136" t="s">
        <v>277</v>
      </c>
      <c r="D139" s="136"/>
      <c r="E139" s="139"/>
      <c r="F139" s="139" t="s">
        <v>165</v>
      </c>
      <c r="G139" s="140" t="s">
        <v>277</v>
      </c>
      <c r="H139" s="141"/>
    </row>
    <row r="140" spans="1:8" ht="12.75">
      <c r="A140" s="136"/>
      <c r="B140" s="163" t="s">
        <v>72</v>
      </c>
      <c r="C140" s="136" t="s">
        <v>278</v>
      </c>
      <c r="D140" s="136"/>
      <c r="E140" s="139"/>
      <c r="F140" s="139" t="s">
        <v>167</v>
      </c>
      <c r="G140" s="140" t="s">
        <v>278</v>
      </c>
      <c r="H140" s="141"/>
    </row>
    <row r="141" spans="1:8" ht="12.75">
      <c r="A141" s="156"/>
      <c r="B141" s="154" t="s">
        <v>81</v>
      </c>
      <c r="C141" s="155" t="s">
        <v>279</v>
      </c>
      <c r="D141" s="156">
        <v>68.98</v>
      </c>
      <c r="E141" s="139"/>
      <c r="F141" s="139" t="s">
        <v>68</v>
      </c>
      <c r="G141" s="140" t="s">
        <v>280</v>
      </c>
      <c r="H141" s="141"/>
    </row>
    <row r="142" spans="1:8" ht="12.75">
      <c r="A142" s="164"/>
      <c r="B142" s="165"/>
      <c r="C142" s="166"/>
      <c r="D142" s="164"/>
      <c r="E142" s="139"/>
      <c r="F142" s="139" t="s">
        <v>74</v>
      </c>
      <c r="G142" s="140" t="s">
        <v>281</v>
      </c>
      <c r="H142" s="141">
        <v>68.98</v>
      </c>
    </row>
    <row r="143" spans="1:8" ht="12.75">
      <c r="A143" s="161"/>
      <c r="B143" s="159"/>
      <c r="C143" s="160"/>
      <c r="D143" s="161"/>
      <c r="E143" s="139"/>
      <c r="F143" s="139" t="s">
        <v>72</v>
      </c>
      <c r="G143" s="140" t="s">
        <v>282</v>
      </c>
      <c r="H143" s="141"/>
    </row>
    <row r="144" spans="1:8" ht="12.75">
      <c r="A144" s="136"/>
      <c r="B144" s="163">
        <v>99</v>
      </c>
      <c r="C144" s="136" t="s">
        <v>283</v>
      </c>
      <c r="D144" s="136"/>
      <c r="E144" s="139"/>
      <c r="F144" s="139" t="s">
        <v>100</v>
      </c>
      <c r="G144" s="140" t="s">
        <v>283</v>
      </c>
      <c r="H144" s="141"/>
    </row>
    <row r="145" spans="1:8" ht="12.75">
      <c r="A145" s="152">
        <v>510</v>
      </c>
      <c r="B145" s="152"/>
      <c r="C145" s="144" t="s">
        <v>284</v>
      </c>
      <c r="D145" s="143">
        <f>SUM(D146:D147)</f>
        <v>0</v>
      </c>
      <c r="E145" s="149">
        <v>313</v>
      </c>
      <c r="F145" s="149"/>
      <c r="G145" s="150" t="s">
        <v>284</v>
      </c>
      <c r="H145" s="151">
        <f>SUM(H146:H147)</f>
        <v>0</v>
      </c>
    </row>
    <row r="146" spans="1:8" ht="12.75">
      <c r="A146" s="163"/>
      <c r="B146" s="163" t="s">
        <v>74</v>
      </c>
      <c r="C146" s="136" t="s">
        <v>285</v>
      </c>
      <c r="D146" s="136"/>
      <c r="E146" s="139"/>
      <c r="F146" s="139" t="s">
        <v>74</v>
      </c>
      <c r="G146" s="140" t="s">
        <v>285</v>
      </c>
      <c r="H146" s="141"/>
    </row>
    <row r="147" spans="1:8" ht="12.75">
      <c r="A147" s="163"/>
      <c r="B147" s="163" t="s">
        <v>72</v>
      </c>
      <c r="C147" s="136" t="s">
        <v>286</v>
      </c>
      <c r="D147" s="136"/>
      <c r="E147" s="139"/>
      <c r="F147" s="139" t="s">
        <v>72</v>
      </c>
      <c r="G147" s="140" t="s">
        <v>286</v>
      </c>
      <c r="H147" s="141"/>
    </row>
    <row r="148" spans="1:8" ht="12.75">
      <c r="A148" s="152">
        <v>511</v>
      </c>
      <c r="B148" s="152"/>
      <c r="C148" s="144" t="s">
        <v>287</v>
      </c>
      <c r="D148" s="143">
        <f>SUM(D149:D152)</f>
        <v>0</v>
      </c>
      <c r="E148" s="149">
        <v>307</v>
      </c>
      <c r="F148" s="149"/>
      <c r="G148" s="150" t="s">
        <v>287</v>
      </c>
      <c r="H148" s="151">
        <f>SUM(H149:H152)</f>
        <v>0</v>
      </c>
    </row>
    <row r="149" spans="1:8" ht="12.75">
      <c r="A149" s="167"/>
      <c r="B149" s="167" t="s">
        <v>68</v>
      </c>
      <c r="C149" s="136" t="s">
        <v>288</v>
      </c>
      <c r="D149" s="136"/>
      <c r="E149" s="139"/>
      <c r="F149" s="139" t="s">
        <v>68</v>
      </c>
      <c r="G149" s="140" t="s">
        <v>288</v>
      </c>
      <c r="H149" s="141"/>
    </row>
    <row r="150" spans="1:8" ht="12.75">
      <c r="A150" s="167"/>
      <c r="B150" s="167" t="s">
        <v>74</v>
      </c>
      <c r="C150" s="136" t="s">
        <v>289</v>
      </c>
      <c r="D150" s="136"/>
      <c r="E150" s="139"/>
      <c r="F150" s="139" t="s">
        <v>74</v>
      </c>
      <c r="G150" s="140" t="s">
        <v>289</v>
      </c>
      <c r="H150" s="141"/>
    </row>
    <row r="151" spans="1:8" ht="12.75">
      <c r="A151" s="167"/>
      <c r="B151" s="167" t="s">
        <v>72</v>
      </c>
      <c r="C151" s="136" t="s">
        <v>290</v>
      </c>
      <c r="D151" s="136"/>
      <c r="E151" s="139"/>
      <c r="F151" s="139" t="s">
        <v>72</v>
      </c>
      <c r="G151" s="140" t="s">
        <v>290</v>
      </c>
      <c r="H151" s="141"/>
    </row>
    <row r="152" spans="1:8" ht="12.75">
      <c r="A152" s="167"/>
      <c r="B152" s="167" t="s">
        <v>182</v>
      </c>
      <c r="C152" s="136" t="s">
        <v>291</v>
      </c>
      <c r="D152" s="136"/>
      <c r="E152" s="139"/>
      <c r="F152" s="139" t="s">
        <v>182</v>
      </c>
      <c r="G152" s="140" t="s">
        <v>291</v>
      </c>
      <c r="H152" s="141"/>
    </row>
    <row r="153" spans="1:8" ht="12.75">
      <c r="A153" s="152">
        <v>512</v>
      </c>
      <c r="B153" s="152"/>
      <c r="C153" s="144" t="s">
        <v>292</v>
      </c>
      <c r="D153" s="143">
        <f>SUM(D154:D155)</f>
        <v>0</v>
      </c>
      <c r="E153" s="149"/>
      <c r="F153" s="149"/>
      <c r="G153" s="150"/>
      <c r="H153" s="151"/>
    </row>
    <row r="154" spans="1:8" s="57" customFormat="1" ht="12.75">
      <c r="A154" s="167"/>
      <c r="B154" s="167" t="s">
        <v>68</v>
      </c>
      <c r="C154" s="136" t="s">
        <v>293</v>
      </c>
      <c r="D154" s="168"/>
      <c r="E154" s="168"/>
      <c r="F154" s="168"/>
      <c r="G154" s="168"/>
      <c r="H154" s="169"/>
    </row>
    <row r="155" spans="1:8" s="57" customFormat="1" ht="12.75">
      <c r="A155" s="167"/>
      <c r="B155" s="167" t="s">
        <v>74</v>
      </c>
      <c r="C155" s="136" t="s">
        <v>294</v>
      </c>
      <c r="D155" s="168"/>
      <c r="E155" s="168"/>
      <c r="F155" s="168"/>
      <c r="G155" s="168"/>
      <c r="H155" s="169"/>
    </row>
    <row r="156" spans="1:8" ht="12.75">
      <c r="A156" s="152">
        <v>513</v>
      </c>
      <c r="B156" s="152"/>
      <c r="C156" s="144" t="s">
        <v>295</v>
      </c>
      <c r="D156" s="143">
        <f>SUM(D157:D160)</f>
        <v>0</v>
      </c>
      <c r="E156" s="149"/>
      <c r="F156" s="149"/>
      <c r="G156" s="150"/>
      <c r="H156" s="151"/>
    </row>
    <row r="157" spans="1:8" ht="12.75">
      <c r="A157" s="167"/>
      <c r="B157" s="167" t="s">
        <v>68</v>
      </c>
      <c r="C157" s="136" t="s">
        <v>296</v>
      </c>
      <c r="D157" s="136"/>
      <c r="E157" s="139"/>
      <c r="F157" s="139"/>
      <c r="G157" s="140"/>
      <c r="H157" s="141"/>
    </row>
    <row r="158" spans="1:8" ht="12.75">
      <c r="A158" s="167"/>
      <c r="B158" s="167" t="s">
        <v>74</v>
      </c>
      <c r="C158" s="136" t="s">
        <v>297</v>
      </c>
      <c r="D158" s="136"/>
      <c r="E158" s="139"/>
      <c r="F158" s="139"/>
      <c r="G158" s="140"/>
      <c r="H158" s="141"/>
    </row>
    <row r="159" spans="1:8" ht="12.75">
      <c r="A159" s="167"/>
      <c r="B159" s="167" t="s">
        <v>72</v>
      </c>
      <c r="C159" s="136" t="s">
        <v>298</v>
      </c>
      <c r="D159" s="136"/>
      <c r="E159" s="139"/>
      <c r="F159" s="139"/>
      <c r="G159" s="140"/>
      <c r="H159" s="141"/>
    </row>
    <row r="160" spans="1:8" ht="12.75">
      <c r="A160" s="167"/>
      <c r="B160" s="167" t="s">
        <v>182</v>
      </c>
      <c r="C160" s="136" t="s">
        <v>299</v>
      </c>
      <c r="D160" s="136"/>
      <c r="E160" s="139"/>
      <c r="F160" s="139"/>
      <c r="G160" s="140"/>
      <c r="H160" s="141"/>
    </row>
    <row r="161" spans="1:8" ht="12.75">
      <c r="A161" s="152">
        <v>514</v>
      </c>
      <c r="B161" s="152"/>
      <c r="C161" s="144" t="s">
        <v>300</v>
      </c>
      <c r="D161" s="143">
        <f>SUM(D162:D163)</f>
        <v>0</v>
      </c>
      <c r="E161" s="149"/>
      <c r="F161" s="149"/>
      <c r="G161" s="150"/>
      <c r="H161" s="151"/>
    </row>
    <row r="162" spans="1:8" ht="12.75">
      <c r="A162" s="167"/>
      <c r="B162" s="167" t="s">
        <v>68</v>
      </c>
      <c r="C162" s="136" t="s">
        <v>301</v>
      </c>
      <c r="D162" s="136"/>
      <c r="E162" s="139"/>
      <c r="F162" s="139"/>
      <c r="G162" s="140"/>
      <c r="H162" s="141"/>
    </row>
    <row r="163" spans="1:8" ht="12.75">
      <c r="A163" s="167"/>
      <c r="B163" s="167" t="s">
        <v>74</v>
      </c>
      <c r="C163" s="136" t="s">
        <v>302</v>
      </c>
      <c r="D163" s="136"/>
      <c r="E163" s="139"/>
      <c r="F163" s="139"/>
      <c r="G163" s="140"/>
      <c r="H163" s="141"/>
    </row>
    <row r="164" spans="1:8" ht="12.75">
      <c r="A164" s="152">
        <v>599</v>
      </c>
      <c r="B164" s="152"/>
      <c r="C164" s="143" t="s">
        <v>120</v>
      </c>
      <c r="D164" s="143">
        <f>SUM(D165:D168)</f>
        <v>0</v>
      </c>
      <c r="E164" s="149" t="s">
        <v>303</v>
      </c>
      <c r="F164" s="149"/>
      <c r="G164" s="150" t="s">
        <v>120</v>
      </c>
      <c r="H164" s="151">
        <f>SUM(H165:H168)</f>
        <v>0</v>
      </c>
    </row>
    <row r="165" spans="1:8" ht="12.75">
      <c r="A165" s="167"/>
      <c r="B165" s="167" t="s">
        <v>76</v>
      </c>
      <c r="C165" s="136" t="s">
        <v>304</v>
      </c>
      <c r="D165" s="136"/>
      <c r="E165" s="139"/>
      <c r="F165" s="139" t="s">
        <v>76</v>
      </c>
      <c r="G165" s="140" t="s">
        <v>304</v>
      </c>
      <c r="H165" s="141"/>
    </row>
    <row r="166" spans="1:8" ht="12.75">
      <c r="A166" s="167"/>
      <c r="B166" s="167" t="s">
        <v>186</v>
      </c>
      <c r="C166" s="136" t="s">
        <v>305</v>
      </c>
      <c r="D166" s="136"/>
      <c r="E166" s="139"/>
      <c r="F166" s="139" t="s">
        <v>186</v>
      </c>
      <c r="G166" s="140" t="s">
        <v>305</v>
      </c>
      <c r="H166" s="141"/>
    </row>
    <row r="167" spans="1:8" ht="12.75">
      <c r="A167" s="167"/>
      <c r="B167" s="167" t="s">
        <v>165</v>
      </c>
      <c r="C167" s="136" t="s">
        <v>306</v>
      </c>
      <c r="D167" s="136"/>
      <c r="E167" s="139"/>
      <c r="F167" s="139" t="s">
        <v>165</v>
      </c>
      <c r="G167" s="140" t="s">
        <v>306</v>
      </c>
      <c r="H167" s="141"/>
    </row>
    <row r="168" spans="1:8" ht="12.75">
      <c r="A168" s="167"/>
      <c r="B168" s="167">
        <v>99</v>
      </c>
      <c r="C168" s="136" t="s">
        <v>307</v>
      </c>
      <c r="D168" s="136"/>
      <c r="E168" s="139"/>
      <c r="F168" s="139" t="s">
        <v>100</v>
      </c>
      <c r="G168" s="140" t="s">
        <v>307</v>
      </c>
      <c r="H168" s="141"/>
    </row>
    <row r="169" spans="1:8" ht="12.75">
      <c r="A169" s="170" t="s">
        <v>308</v>
      </c>
      <c r="B169" s="171"/>
      <c r="C169" s="171"/>
      <c r="D169" s="171"/>
      <c r="E169" s="171"/>
      <c r="F169" s="171"/>
      <c r="G169" s="171"/>
      <c r="H169" s="171"/>
    </row>
    <row r="170" spans="1:8" ht="12.75">
      <c r="A170" s="171"/>
      <c r="B170" s="171"/>
      <c r="C170" s="171"/>
      <c r="D170" s="171"/>
      <c r="E170" s="171"/>
      <c r="F170" s="171"/>
      <c r="G170" s="171"/>
      <c r="H170" s="171"/>
    </row>
  </sheetData>
  <sheetProtection/>
  <mergeCells count="79">
    <mergeCell ref="A1:H1"/>
    <mergeCell ref="A2:H2"/>
    <mergeCell ref="A3:D3"/>
    <mergeCell ref="E3:H3"/>
    <mergeCell ref="A4:D4"/>
    <mergeCell ref="E4:H4"/>
    <mergeCell ref="A5:B5"/>
    <mergeCell ref="E5:F5"/>
    <mergeCell ref="A9:A20"/>
    <mergeCell ref="A22:A35"/>
    <mergeCell ref="A38:A40"/>
    <mergeCell ref="A41:A43"/>
    <mergeCell ref="A53:A56"/>
    <mergeCell ref="A57:A59"/>
    <mergeCell ref="A61:A65"/>
    <mergeCell ref="A70:A72"/>
    <mergeCell ref="A79:A80"/>
    <mergeCell ref="A81:A93"/>
    <mergeCell ref="A94:A120"/>
    <mergeCell ref="A130:A131"/>
    <mergeCell ref="A134:A138"/>
    <mergeCell ref="A141:A143"/>
    <mergeCell ref="B9:B11"/>
    <mergeCell ref="B12:B16"/>
    <mergeCell ref="B18:B20"/>
    <mergeCell ref="B22:B35"/>
    <mergeCell ref="B38:B40"/>
    <mergeCell ref="B41:B43"/>
    <mergeCell ref="B53:B56"/>
    <mergeCell ref="B57:B59"/>
    <mergeCell ref="B61:B65"/>
    <mergeCell ref="B70:B72"/>
    <mergeCell ref="B74:B78"/>
    <mergeCell ref="B79:B80"/>
    <mergeCell ref="B81:B93"/>
    <mergeCell ref="B94:B120"/>
    <mergeCell ref="B130:B131"/>
    <mergeCell ref="B134:B138"/>
    <mergeCell ref="B141:B143"/>
    <mergeCell ref="C5:C6"/>
    <mergeCell ref="C9:C11"/>
    <mergeCell ref="C12:C16"/>
    <mergeCell ref="C18:C20"/>
    <mergeCell ref="C22:C35"/>
    <mergeCell ref="C38:C40"/>
    <mergeCell ref="C41:C43"/>
    <mergeCell ref="C53:C56"/>
    <mergeCell ref="C57:C59"/>
    <mergeCell ref="C61:C65"/>
    <mergeCell ref="C70:C72"/>
    <mergeCell ref="C74:C78"/>
    <mergeCell ref="C79:C80"/>
    <mergeCell ref="C81:C93"/>
    <mergeCell ref="C94:C120"/>
    <mergeCell ref="C130:C131"/>
    <mergeCell ref="C134:C138"/>
    <mergeCell ref="C141:C143"/>
    <mergeCell ref="D5:D6"/>
    <mergeCell ref="D9:D11"/>
    <mergeCell ref="D12:D16"/>
    <mergeCell ref="D18:D20"/>
    <mergeCell ref="D22:D35"/>
    <mergeCell ref="D38:D40"/>
    <mergeCell ref="D41:D43"/>
    <mergeCell ref="D53:D56"/>
    <mergeCell ref="D57:D59"/>
    <mergeCell ref="D61:D65"/>
    <mergeCell ref="D70:D72"/>
    <mergeCell ref="D74:D78"/>
    <mergeCell ref="D79:D80"/>
    <mergeCell ref="D81:D93"/>
    <mergeCell ref="D94:D120"/>
    <mergeCell ref="D130:D131"/>
    <mergeCell ref="D134:D138"/>
    <mergeCell ref="D141:D143"/>
    <mergeCell ref="E130:E131"/>
    <mergeCell ref="G5:G6"/>
    <mergeCell ref="H5:H6"/>
    <mergeCell ref="A169:H170"/>
  </mergeCells>
  <printOptions/>
  <pageMargins left="0.1968503937007874" right="0.1968503937007874" top="0.1968503937007874" bottom="0.20726692913385827" header="0.1968503937007874" footer="0.1968503937007874"/>
  <pageSetup fitToHeight="0" fitToWidth="1" horizontalDpi="600" verticalDpi="600" orientation="landscape" scale="94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G7" sqref="G7"/>
    </sheetView>
  </sheetViews>
  <sheetFormatPr defaultColWidth="9.33203125" defaultRowHeight="12.75"/>
  <cols>
    <col min="1" max="1" width="29.66015625" style="30" customWidth="1"/>
    <col min="2" max="2" width="11.83203125" style="30" customWidth="1"/>
    <col min="3" max="3" width="11.5" style="31" customWidth="1"/>
    <col min="4" max="4" width="16.33203125" style="31" customWidth="1"/>
    <col min="5" max="5" width="24.5" style="31" customWidth="1"/>
    <col min="6" max="6" width="16.83203125" style="30" customWidth="1"/>
    <col min="7" max="7" width="22.66015625" style="30" customWidth="1"/>
    <col min="8" max="16384" width="9.33203125" style="30" customWidth="1"/>
  </cols>
  <sheetData>
    <row r="1" spans="1:2" ht="24.75" customHeight="1">
      <c r="A1" s="32" t="s">
        <v>309</v>
      </c>
      <c r="B1" s="33"/>
    </row>
    <row r="2" spans="1:5" s="27" customFormat="1" ht="12.75">
      <c r="A2" s="34" t="s">
        <v>310</v>
      </c>
      <c r="B2" s="34"/>
      <c r="C2" s="31"/>
      <c r="D2" s="31"/>
      <c r="E2" s="31"/>
    </row>
    <row r="3" spans="1:7" ht="30" customHeight="1">
      <c r="A3" s="35" t="s">
        <v>311</v>
      </c>
      <c r="B3" s="35"/>
      <c r="C3" s="36"/>
      <c r="D3" s="36"/>
      <c r="E3" s="36"/>
      <c r="F3" s="36"/>
      <c r="G3" s="36"/>
    </row>
    <row r="4" spans="1:7" ht="12.75">
      <c r="A4" s="37"/>
      <c r="B4" s="37"/>
      <c r="C4" s="38"/>
      <c r="D4" s="39"/>
      <c r="E4" s="39"/>
      <c r="G4" s="40" t="s">
        <v>312</v>
      </c>
    </row>
    <row r="5" spans="1:7" s="28" customFormat="1" ht="48" customHeight="1">
      <c r="A5" s="41" t="s">
        <v>12</v>
      </c>
      <c r="B5" s="42" t="s">
        <v>313</v>
      </c>
      <c r="C5" s="42" t="s">
        <v>314</v>
      </c>
      <c r="D5" s="43" t="s">
        <v>315</v>
      </c>
      <c r="E5" s="44" t="s">
        <v>316</v>
      </c>
      <c r="F5" s="43" t="s">
        <v>317</v>
      </c>
      <c r="G5" s="41" t="s">
        <v>11</v>
      </c>
    </row>
    <row r="6" spans="1:7" s="29" customFormat="1" ht="12.75">
      <c r="A6" s="41" t="s">
        <v>113</v>
      </c>
      <c r="B6" s="45">
        <f>B7+B8+B9</f>
        <v>5.2</v>
      </c>
      <c r="C6" s="45">
        <f>C7+C8+C9</f>
        <v>5.1</v>
      </c>
      <c r="D6" s="46">
        <f aca="true" t="shared" si="0" ref="D6:D11">(C6-B6)/B6</f>
        <v>-0.019230769230769332</v>
      </c>
      <c r="E6" s="47"/>
      <c r="F6" s="48">
        <f>C6/'表5一般公共预算支出表'!E38</f>
        <v>0.003869029556351277</v>
      </c>
      <c r="G6" s="48"/>
    </row>
    <row r="7" spans="1:7" ht="27" customHeight="1">
      <c r="A7" s="49" t="s">
        <v>318</v>
      </c>
      <c r="B7" s="50">
        <v>0</v>
      </c>
      <c r="C7" s="50">
        <v>0</v>
      </c>
      <c r="D7" s="46" t="e">
        <f t="shared" si="0"/>
        <v>#DIV/0!</v>
      </c>
      <c r="E7" s="51"/>
      <c r="F7" s="48">
        <f>C7/'表5一般公共预算支出表'!E38</f>
        <v>0</v>
      </c>
      <c r="G7" s="52" t="s">
        <v>319</v>
      </c>
    </row>
    <row r="8" spans="1:7" ht="12.75">
      <c r="A8" s="49" t="s">
        <v>320</v>
      </c>
      <c r="B8" s="50">
        <v>5.2</v>
      </c>
      <c r="C8" s="50">
        <v>5.1</v>
      </c>
      <c r="D8" s="46">
        <f t="shared" si="0"/>
        <v>-0.019230769230769332</v>
      </c>
      <c r="E8" s="51"/>
      <c r="F8" s="48">
        <f>'表7一般公共预算“三公”经费财政拨款支出'!C8/'表5一般公共预算支出表'!E38</f>
        <v>0.003869029556351277</v>
      </c>
      <c r="G8" s="49"/>
    </row>
    <row r="9" spans="1:7" ht="12.75">
      <c r="A9" s="49" t="s">
        <v>321</v>
      </c>
      <c r="B9" s="50">
        <f>B10+B11</f>
        <v>0</v>
      </c>
      <c r="C9" s="50">
        <f>C10+C11</f>
        <v>0</v>
      </c>
      <c r="D9" s="46" t="e">
        <f t="shared" si="0"/>
        <v>#DIV/0!</v>
      </c>
      <c r="E9" s="51"/>
      <c r="F9" s="48">
        <f>C9/'表5一般公共预算支出表'!E38</f>
        <v>0</v>
      </c>
      <c r="G9" s="49"/>
    </row>
    <row r="10" spans="1:7" ht="12.75">
      <c r="A10" s="49" t="s">
        <v>322</v>
      </c>
      <c r="B10" s="50">
        <v>0</v>
      </c>
      <c r="C10" s="50">
        <v>0</v>
      </c>
      <c r="D10" s="46" t="e">
        <f t="shared" si="0"/>
        <v>#DIV/0!</v>
      </c>
      <c r="E10" s="51"/>
      <c r="F10" s="48">
        <f>C10/'表5一般公共预算支出表'!E38</f>
        <v>0</v>
      </c>
      <c r="G10" s="49"/>
    </row>
    <row r="11" spans="1:7" ht="12.75">
      <c r="A11" s="49" t="s">
        <v>323</v>
      </c>
      <c r="B11" s="50">
        <v>0</v>
      </c>
      <c r="C11" s="50">
        <v>0</v>
      </c>
      <c r="D11" s="46" t="e">
        <f t="shared" si="0"/>
        <v>#DIV/0!</v>
      </c>
      <c r="E11" s="51"/>
      <c r="F11" s="48">
        <f>C11/'表5一般公共预算支出表'!E38</f>
        <v>0</v>
      </c>
      <c r="G11" s="52"/>
    </row>
    <row r="14" spans="1:6" s="27" customFormat="1" ht="12.75">
      <c r="A14" s="53" t="s">
        <v>324</v>
      </c>
      <c r="B14" s="54"/>
      <c r="C14" s="54"/>
      <c r="D14" s="54"/>
      <c r="E14" s="54"/>
      <c r="F14" s="54"/>
    </row>
    <row r="15" spans="1:5" s="27" customFormat="1" ht="12.75">
      <c r="A15" s="55" t="s">
        <v>325</v>
      </c>
      <c r="C15" s="31"/>
      <c r="D15" s="31"/>
      <c r="E15" s="31"/>
    </row>
    <row r="16" spans="1:5" s="27" customFormat="1" ht="12.75">
      <c r="A16" s="27" t="s">
        <v>326</v>
      </c>
      <c r="C16" s="31"/>
      <c r="D16" s="31"/>
      <c r="E16" s="31"/>
    </row>
    <row r="17" spans="1:5" s="27" customFormat="1" ht="12.75">
      <c r="A17" s="55" t="s">
        <v>327</v>
      </c>
      <c r="C17" s="31"/>
      <c r="D17" s="31"/>
      <c r="E17" s="31"/>
    </row>
    <row r="18" spans="1:5" s="27" customFormat="1" ht="12.75">
      <c r="A18" s="55" t="s">
        <v>328</v>
      </c>
      <c r="C18" s="31"/>
      <c r="D18" s="31"/>
      <c r="E18" s="31"/>
    </row>
    <row r="19" spans="1:5" s="27" customFormat="1" ht="12.75">
      <c r="A19" s="55" t="s">
        <v>329</v>
      </c>
      <c r="B19" s="55"/>
      <c r="C19" s="31"/>
      <c r="D19" s="31"/>
      <c r="E19" s="31"/>
    </row>
    <row r="20" spans="1:5" s="27" customFormat="1" ht="12.75">
      <c r="A20" s="27" t="s">
        <v>330</v>
      </c>
      <c r="B20" s="55"/>
      <c r="C20" s="31"/>
      <c r="D20" s="31"/>
      <c r="E20" s="31"/>
    </row>
    <row r="21" spans="3:5" s="27" customFormat="1" ht="12.75">
      <c r="C21" s="31"/>
      <c r="D21" s="31"/>
      <c r="E21" s="31"/>
    </row>
    <row r="22" spans="3:5" s="27" customFormat="1" ht="12.75">
      <c r="C22" s="31"/>
      <c r="D22" s="31"/>
      <c r="E22" s="31"/>
    </row>
    <row r="23" spans="3:5" s="27" customFormat="1" ht="12.75">
      <c r="C23" s="31"/>
      <c r="D23" s="31"/>
      <c r="E23" s="31"/>
    </row>
    <row r="24" spans="3:5" s="27" customFormat="1" ht="12.75">
      <c r="C24" s="31"/>
      <c r="D24" s="31"/>
      <c r="E24" s="31"/>
    </row>
    <row r="25" spans="3:5" s="27" customFormat="1" ht="12.75">
      <c r="C25" s="31"/>
      <c r="D25" s="31"/>
      <c r="E25" s="31"/>
    </row>
  </sheetData>
  <sheetProtection/>
  <mergeCells count="2">
    <mergeCell ref="A3:G3"/>
    <mergeCell ref="A14:F1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4">
      <selection activeCell="C18" sqref="C18"/>
    </sheetView>
  </sheetViews>
  <sheetFormatPr defaultColWidth="9.33203125" defaultRowHeight="12.75"/>
  <cols>
    <col min="1" max="1" width="6.5" style="1" customWidth="1"/>
    <col min="2" max="2" width="68" style="1" customWidth="1"/>
    <col min="3" max="3" width="19.83203125" style="1" customWidth="1"/>
    <col min="4" max="4" width="25.5" style="1" customWidth="1"/>
    <col min="5" max="16384" width="9.33203125" style="1" customWidth="1"/>
  </cols>
  <sheetData>
    <row r="1" spans="1:2" ht="17.25" customHeight="1">
      <c r="A1" s="18" t="s">
        <v>331</v>
      </c>
      <c r="B1" s="3"/>
    </row>
    <row r="2" spans="1:4" ht="18.75">
      <c r="A2" s="19" t="s">
        <v>332</v>
      </c>
      <c r="B2" s="19"/>
      <c r="C2" s="19"/>
      <c r="D2" s="19"/>
    </row>
    <row r="3" ht="12.75">
      <c r="D3" s="5" t="s">
        <v>8</v>
      </c>
    </row>
    <row r="4" spans="1:4" ht="24" customHeight="1">
      <c r="A4" s="6" t="s">
        <v>333</v>
      </c>
      <c r="B4" s="6" t="s">
        <v>334</v>
      </c>
      <c r="C4" s="10" t="s">
        <v>153</v>
      </c>
      <c r="D4" s="20" t="s">
        <v>11</v>
      </c>
    </row>
    <row r="5" spans="1:4" ht="26.25" customHeight="1">
      <c r="A5" s="21" t="s">
        <v>335</v>
      </c>
      <c r="B5" s="13" t="s">
        <v>180</v>
      </c>
      <c r="C5" s="22">
        <v>17.41</v>
      </c>
      <c r="D5" s="23"/>
    </row>
    <row r="6" spans="1:4" ht="26.25" customHeight="1">
      <c r="A6" s="21" t="s">
        <v>336</v>
      </c>
      <c r="B6" s="13" t="s">
        <v>181</v>
      </c>
      <c r="C6" s="22"/>
      <c r="D6" s="23"/>
    </row>
    <row r="7" spans="1:4" ht="26.25" customHeight="1">
      <c r="A7" s="21" t="s">
        <v>337</v>
      </c>
      <c r="B7" s="13" t="s">
        <v>187</v>
      </c>
      <c r="C7" s="22"/>
      <c r="D7" s="23"/>
    </row>
    <row r="8" spans="1:4" ht="26.25" customHeight="1">
      <c r="A8" s="21" t="s">
        <v>338</v>
      </c>
      <c r="B8" s="13" t="s">
        <v>190</v>
      </c>
      <c r="C8" s="22">
        <v>6.71</v>
      </c>
      <c r="D8" s="23"/>
    </row>
    <row r="9" spans="1:4" ht="26.25" customHeight="1">
      <c r="A9" s="21" t="s">
        <v>339</v>
      </c>
      <c r="B9" s="13" t="s">
        <v>199</v>
      </c>
      <c r="C9" s="22"/>
      <c r="D9" s="23"/>
    </row>
    <row r="10" spans="1:4" ht="26.25" customHeight="1">
      <c r="A10" s="21" t="s">
        <v>340</v>
      </c>
      <c r="B10" s="13" t="s">
        <v>195</v>
      </c>
      <c r="C10" s="22">
        <v>16.09</v>
      </c>
      <c r="D10" s="23"/>
    </row>
    <row r="11" spans="1:4" ht="26.25" customHeight="1">
      <c r="A11" s="21" t="s">
        <v>341</v>
      </c>
      <c r="B11" s="13" t="s">
        <v>219</v>
      </c>
      <c r="C11" s="22">
        <v>3.36</v>
      </c>
      <c r="D11" s="23"/>
    </row>
    <row r="12" spans="1:4" ht="26.25" customHeight="1">
      <c r="A12" s="21" t="s">
        <v>342</v>
      </c>
      <c r="B12" s="13" t="s">
        <v>205</v>
      </c>
      <c r="C12" s="22"/>
      <c r="D12" s="23"/>
    </row>
    <row r="13" spans="1:4" ht="26.25" customHeight="1">
      <c r="A13" s="21" t="s">
        <v>343</v>
      </c>
      <c r="B13" s="13" t="s">
        <v>184</v>
      </c>
      <c r="C13" s="22">
        <v>2.7</v>
      </c>
      <c r="D13" s="23"/>
    </row>
    <row r="14" spans="1:4" ht="26.25" customHeight="1">
      <c r="A14" s="21" t="s">
        <v>167</v>
      </c>
      <c r="B14" s="13" t="s">
        <v>185</v>
      </c>
      <c r="C14" s="22">
        <v>3.45</v>
      </c>
      <c r="D14" s="23"/>
    </row>
    <row r="15" spans="1:4" ht="26.25" customHeight="1">
      <c r="A15" s="21" t="s">
        <v>92</v>
      </c>
      <c r="B15" s="13" t="s">
        <v>188</v>
      </c>
      <c r="C15" s="22"/>
      <c r="D15" s="23"/>
    </row>
    <row r="16" spans="1:4" ht="26.25" customHeight="1">
      <c r="A16" s="21" t="s">
        <v>169</v>
      </c>
      <c r="B16" s="13" t="s">
        <v>189</v>
      </c>
      <c r="C16" s="22"/>
      <c r="D16" s="23"/>
    </row>
    <row r="17" spans="1:4" ht="26.25" customHeight="1">
      <c r="A17" s="21" t="s">
        <v>171</v>
      </c>
      <c r="B17" s="13" t="s">
        <v>217</v>
      </c>
      <c r="C17" s="22"/>
      <c r="D17" s="23"/>
    </row>
    <row r="18" spans="1:4" ht="26.25" customHeight="1">
      <c r="A18" s="21" t="s">
        <v>191</v>
      </c>
      <c r="B18" s="13" t="s">
        <v>344</v>
      </c>
      <c r="C18" s="22">
        <v>13.41</v>
      </c>
      <c r="D18" s="23"/>
    </row>
    <row r="19" spans="1:4" ht="26.25" customHeight="1">
      <c r="A19" s="24" t="s">
        <v>113</v>
      </c>
      <c r="B19" s="25"/>
      <c r="C19" s="26">
        <f>SUM(C5:C18)</f>
        <v>63.13000000000001</v>
      </c>
      <c r="D19" s="23"/>
    </row>
  </sheetData>
  <sheetProtection/>
  <mergeCells count="2">
    <mergeCell ref="A2:D2"/>
    <mergeCell ref="A19:B19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CurUserName</dc:creator>
  <cp:keywords/>
  <dc:description/>
  <cp:lastModifiedBy>Administrator</cp:lastModifiedBy>
  <cp:lastPrinted>2018-03-01T06:21:10Z</cp:lastPrinted>
  <dcterms:created xsi:type="dcterms:W3CDTF">2013-03-03T08:22:18Z</dcterms:created>
  <dcterms:modified xsi:type="dcterms:W3CDTF">2021-07-05T09:22:36Z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7C370097A069480383065F50DF86AE3F</vt:lpwstr>
  </property>
</Properties>
</file>